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DIO'!$A$1:$H$22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<sst xmlns="http://schemas.openxmlformats.org/spreadsheetml/2006/main" count="141" uniqueCount="92">
  <si>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</si>
  <si>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</si>
  <si>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</si>
  <si>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</si>
  <si>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</si>
  <si>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</si>
  <si>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</si>
  <si>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</si>
  <si>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</si>
  <si>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</si>
  <si>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</si>
  <si>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</si>
  <si>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</si>
  <si>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</si>
  <si>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</si>
  <si>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</si>
  <si>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</si>
  <si>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</si>
  <si>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</si>
  <si>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</si>
  <si>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</si>
  <si>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</si>
  <si>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</si>
  <si>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</si>
  <si>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</si>
  <si>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</si>
  <si>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</si>
  <si>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</si>
  <si>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</si>
  <si>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</si>
  <si>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</si>
  <si>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</si>
  <si>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</si>
  <si>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</si>
  <si>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</si>
  <si>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</si>
  <si>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</si>
  <si>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</si>
  <si>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</si>
  <si>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</si>
  <si>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</si>
  <si>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</si>
  <si>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</si>
  <si>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</si>
  <si>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</si>
  <si>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</si>
  <si>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</si>
  <si>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</si>
  <si>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</si>
  <si>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</si>
  <si>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</si>
  <si>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</si>
  <si>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</si>
  <si>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</si>
  <si>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</si>
  <si>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</si>
  <si>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</si>
  <si>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</si>
  <si>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</si>
  <si>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DJELATNOST MEDICINSKE PRAKSE</t>
  </si>
  <si>
    <t>Naknade troškova osobama izvan
radnog odnosa</t>
  </si>
  <si>
    <t>Prijevozna sredstva</t>
  </si>
  <si>
    <t>PLAN RASHODA I IZDATAKA - DOMA ZDRAVLJA OTOČAC</t>
  </si>
  <si>
    <t>DOM ZDRAVLJA OTOČAC</t>
  </si>
  <si>
    <t>SVEUKUPNO:</t>
  </si>
  <si>
    <t>635 KAPIT. POM.
IZRAVNANJA
DECENTRAL.SRED.</t>
  </si>
  <si>
    <t>641 PRIHODI OD
FINANC.IMOVINE</t>
  </si>
  <si>
    <t>652 PRIHODI PO 
POSEBNIM PROPIS.</t>
  </si>
  <si>
    <t>673 PRIHODI OD HZZO NS TEMRLJU UGOVORNIH OBV.</t>
  </si>
  <si>
    <t>721  PRIHODI OF
PRODAJE GRAĐEV. OBJEKATA</t>
  </si>
  <si>
    <t>661 PRIHODI OD 
PRODAJE ROBA I USLUGA</t>
  </si>
  <si>
    <t xml:space="preserve">OTOČAC, </t>
  </si>
  <si>
    <t>v.d. Ravnatelj:</t>
  </si>
  <si>
    <t>Dr. sc. Branislav Šutić, prof.</t>
  </si>
  <si>
    <t>Predsjednica Upravnog vijeća:</t>
  </si>
  <si>
    <t>Dr. sc. Vlatka Ružić, dipl. oec</t>
  </si>
  <si>
    <t xml:space="preserve">v.d. Ravnatelj:
</t>
  </si>
  <si>
    <t xml:space="preserve">Predsjednica
</t>
  </si>
  <si>
    <t xml:space="preserve">Upravnog vijeća:
</t>
  </si>
  <si>
    <t xml:space="preserve">  Dr. sc. Branislav Šutić, prof    </t>
  </si>
  <si>
    <t>Dr.sc. Vlatka Ružić, dipl. oec.</t>
  </si>
  <si>
    <t>v.d. Ravnatelj:
Dr. sc. Branislav Šutić</t>
  </si>
  <si>
    <t>Predsjednica Upravnog vijeća
Dr. sc. Vlatka Ružić dipl. oec</t>
  </si>
  <si>
    <t>v.d. Ravnatelj</t>
  </si>
  <si>
    <t>Dr. sc. Branislav Šutić. Prof</t>
  </si>
  <si>
    <t>Dr. sc. Vlatka Ruži, dipl. oec</t>
  </si>
  <si>
    <t>PRIJEDLOG FINANCIJSKOG PLANA DOMA ZDRAVLJA OTOČAC  ZA 2016. I                                                                                                                                                PROJEKCIJA PLANA ZA  2017. I 2018. GODINU</t>
  </si>
  <si>
    <t>07.12.2015.</t>
  </si>
  <si>
    <t xml:space="preserve">Otočac, 07.12.2015.
</t>
  </si>
  <si>
    <t xml:space="preserve">Otočac, 07.12.2015. </t>
  </si>
  <si>
    <t>Otočac, 07.12.2015.</t>
  </si>
  <si>
    <t>844 PRIMLJENI
KREDITI OD
FIN.INST.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</si>
</sst>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5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2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22" borderId="15" xfId="0" applyNumberFormat="1" applyFont="1" applyFill="1" applyBorder="1" applyAlignment="1" applyProtection="1">
      <alignment horizontal="center" vertical="center" wrapText="1"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" fontId="21" fillId="0" borderId="2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/>
    </xf>
    <xf numFmtId="3" fontId="21" fillId="0" borderId="2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1" fontId="22" fillId="0" borderId="25" xfId="0" applyNumberFormat="1" applyFont="1" applyBorder="1" applyAlignment="1">
      <alignment wrapText="1"/>
    </xf>
    <xf numFmtId="3" fontId="21" fillId="0" borderId="2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7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6" xfId="0" applyNumberFormat="1" applyFont="1" applyBorder="1" applyAlignment="1">
      <alignment horizontal="right"/>
    </xf>
    <xf numFmtId="3" fontId="34" fillId="0" borderId="16" xfId="0" applyNumberFormat="1" applyFont="1" applyFill="1" applyBorder="1" applyAlignment="1" applyProtection="1">
      <alignment horizontal="righ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3" fontId="34" fillId="0" borderId="27" xfId="0" applyNumberFormat="1" applyFont="1" applyBorder="1" applyAlignment="1">
      <alignment horizontal="right"/>
    </xf>
    <xf numFmtId="0" fontId="34" fillId="0" borderId="15" xfId="0" applyFont="1" applyBorder="1" applyAlignment="1" quotePrefix="1">
      <alignment horizontal="left"/>
    </xf>
    <xf numFmtId="0" fontId="34" fillId="0" borderId="15" xfId="0" applyNumberFormat="1" applyFont="1" applyFill="1" applyBorder="1" applyAlignment="1" applyProtection="1">
      <alignment wrapText="1"/>
      <protection/>
    </xf>
    <xf numFmtId="0" fontId="36" fillId="0" borderId="15" xfId="0" applyNumberFormat="1" applyFont="1" applyFill="1" applyBorder="1" applyAlignment="1" applyProtection="1">
      <alignment horizontal="center" wrapText="1"/>
      <protection/>
    </xf>
    <xf numFmtId="0" fontId="35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22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6" xfId="0" applyNumberFormat="1" applyFont="1" applyFill="1" applyBorder="1" applyAlignment="1" applyProtection="1">
      <alignment horizontal="center" vertical="center" wrapText="1"/>
      <protection/>
    </xf>
    <xf numFmtId="1" fontId="22" fillId="27" borderId="29" xfId="0" applyNumberFormat="1" applyFont="1" applyFill="1" applyBorder="1" applyAlignment="1">
      <alignment horizontal="right" vertical="top" wrapText="1"/>
    </xf>
    <xf numFmtId="1" fontId="22" fillId="0" borderId="2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left"/>
    </xf>
    <xf numFmtId="3" fontId="27" fillId="0" borderId="16" xfId="0" applyNumberFormat="1" applyFont="1" applyFill="1" applyBorder="1" applyAlignment="1" applyProtection="1">
      <alignment horizontal="center" wrapText="1"/>
      <protection/>
    </xf>
    <xf numFmtId="0" fontId="22" fillId="0" borderId="3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7" fillId="0" borderId="16" xfId="0" applyNumberFormat="1" applyFont="1" applyFill="1" applyBorder="1" applyAlignment="1" applyProtection="1">
      <alignment horizontal="center"/>
      <protection/>
    </xf>
    <xf numFmtId="0" fontId="25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39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NumberFormat="1" applyFont="1" applyFill="1" applyBorder="1" applyAlignment="1" applyProtection="1">
      <alignment horizontal="center"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7" fillId="0" borderId="33" xfId="0" applyNumberFormat="1" applyFont="1" applyFill="1" applyBorder="1" applyAlignment="1" applyProtection="1">
      <alignment wrapText="1"/>
      <protection/>
    </xf>
    <xf numFmtId="0" fontId="27" fillId="0" borderId="33" xfId="0" applyNumberFormat="1" applyFont="1" applyFill="1" applyBorder="1" applyAlignment="1" applyProtection="1">
      <alignment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7" fillId="0" borderId="17" xfId="0" applyNumberFormat="1" applyFont="1" applyFill="1" applyBorder="1" applyAlignment="1" applyProtection="1">
      <alignment horizontal="center"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33" xfId="0" applyNumberFormat="1" applyFont="1" applyFill="1" applyBorder="1" applyAlignment="1" applyProtection="1">
      <alignment horizontal="left"/>
      <protection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5" fillId="0" borderId="33" xfId="0" applyNumberFormat="1" applyFont="1" applyFill="1" applyBorder="1" applyAlignment="1" applyProtection="1">
      <alignment wrapText="1"/>
      <protection/>
    </xf>
    <xf numFmtId="0" fontId="25" fillId="0" borderId="33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 horizontal="center"/>
      <protection/>
    </xf>
    <xf numFmtId="0" fontId="25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0" fontId="25" fillId="0" borderId="18" xfId="0" applyNumberFormat="1" applyFont="1" applyFill="1" applyBorder="1" applyAlignment="1" applyProtection="1">
      <alignment/>
      <protection/>
    </xf>
    <xf numFmtId="3" fontId="25" fillId="0" borderId="34" xfId="0" applyNumberFormat="1" applyFont="1" applyFill="1" applyBorder="1" applyAlignment="1" applyProtection="1">
      <alignment/>
      <protection/>
    </xf>
    <xf numFmtId="3" fontId="25" fillId="0" borderId="16" xfId="0" applyNumberFormat="1" applyFont="1" applyFill="1" applyBorder="1" applyAlignment="1" applyProtection="1">
      <alignment/>
      <protection/>
    </xf>
    <xf numFmtId="3" fontId="25" fillId="0" borderId="33" xfId="0" applyNumberFormat="1" applyFont="1" applyFill="1" applyBorder="1" applyAlignment="1" applyProtection="1">
      <alignment/>
      <protection/>
    </xf>
    <xf numFmtId="3" fontId="27" fillId="0" borderId="18" xfId="0" applyNumberFormat="1" applyFont="1" applyFill="1" applyBorder="1" applyAlignment="1" applyProtection="1">
      <alignment/>
      <protection/>
    </xf>
    <xf numFmtId="3" fontId="25" fillId="0" borderId="35" xfId="0" applyNumberFormat="1" applyFont="1" applyFill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/>
      <protection/>
    </xf>
    <xf numFmtId="1" fontId="22" fillId="27" borderId="36" xfId="0" applyNumberFormat="1" applyFont="1" applyFill="1" applyBorder="1" applyAlignment="1">
      <alignment horizontal="left" wrapText="1"/>
    </xf>
    <xf numFmtId="1" fontId="22" fillId="0" borderId="20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1" fillId="0" borderId="16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wrapText="1"/>
    </xf>
    <xf numFmtId="0" fontId="21" fillId="0" borderId="16" xfId="0" applyFont="1" applyBorder="1" applyAlignment="1">
      <alignment/>
    </xf>
    <xf numFmtId="1" fontId="21" fillId="0" borderId="16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NumberFormat="1" applyFont="1" applyFill="1" applyBorder="1" applyAlignment="1" applyProtection="1" quotePrefix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21" fillId="0" borderId="15" xfId="0" applyNumberFormat="1" applyFont="1" applyFill="1" applyBorder="1" applyAlignment="1" applyProtection="1">
      <alignment wrapText="1"/>
      <protection/>
    </xf>
    <xf numFmtId="0" fontId="37" fillId="0" borderId="27" xfId="0" applyFont="1" applyBorder="1" applyAlignment="1" quotePrefix="1">
      <alignment horizontal="left"/>
    </xf>
    <xf numFmtId="0" fontId="21" fillId="0" borderId="15" xfId="0" applyNumberFormat="1" applyFont="1" applyFill="1" applyBorder="1" applyAlignment="1" applyProtection="1">
      <alignment/>
      <protection/>
    </xf>
    <xf numFmtId="0" fontId="37" fillId="0" borderId="27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34" fillId="0" borderId="27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7" fillId="0" borderId="39" xfId="0" applyNumberFormat="1" applyFont="1" applyFill="1" applyBorder="1" applyAlignment="1" applyProtection="1">
      <alignment horizontal="center" wrapText="1"/>
      <protection/>
    </xf>
    <xf numFmtId="0" fontId="27" fillId="0" borderId="39" xfId="0" applyNumberFormat="1" applyFont="1" applyFill="1" applyBorder="1" applyAlignment="1" applyProtection="1" quotePrefix="1">
      <alignment horizontal="center" wrapText="1"/>
      <protection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3" fontId="22" fillId="0" borderId="26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 wrapText="1"/>
    </xf>
    <xf numFmtId="3" fontId="22" fillId="0" borderId="0" xfId="0" applyNumberFormat="1" applyFont="1" applyBorder="1" applyAlignment="1">
      <alignment horizontal="center" wrapText="1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0" fontId="25" fillId="0" borderId="43" xfId="0" applyNumberFormat="1" applyFont="1" applyFill="1" applyBorder="1" applyAlignment="1" applyProtection="1">
      <alignment vertical="center" wrapText="1"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2477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991350"/>
          <a:ext cx="12477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9913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1</xdr:col>
      <xdr:colOff>0</xdr:colOff>
      <xdr:row>38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4039850"/>
          <a:ext cx="12477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19050</xdr:rowOff>
    </xdr:from>
    <xdr:to>
      <xdr:col>0</xdr:col>
      <xdr:colOff>1057275</xdr:colOff>
      <xdr:row>38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40398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H2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77" customWidth="1"/>
    <col min="5" max="5" width="44.7109375" style="3" customWidth="1"/>
    <col min="6" max="6" width="15.14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47" t="s">
        <v>86</v>
      </c>
      <c r="B1" s="147"/>
      <c r="C1" s="147"/>
      <c r="D1" s="147"/>
      <c r="E1" s="147"/>
      <c r="F1" s="147"/>
      <c r="G1" s="147"/>
      <c r="H1" s="147"/>
    </row>
    <row r="2" spans="1:8" s="58" customFormat="1" ht="26.25" customHeight="1">
      <c r="A2" s="147" t="s">
        <v>41</v>
      </c>
      <c r="B2" s="147"/>
      <c r="C2" s="147"/>
      <c r="D2" s="147"/>
      <c r="E2" s="147"/>
      <c r="F2" s="147"/>
      <c r="G2" s="150"/>
      <c r="H2" s="150"/>
    </row>
    <row r="3" spans="1:5" ht="9" customHeight="1">
      <c r="A3" s="59"/>
      <c r="B3" s="60"/>
      <c r="C3" s="60"/>
      <c r="D3" s="60"/>
      <c r="E3" s="60"/>
    </row>
    <row r="4" spans="1:9" ht="27.75" customHeight="1">
      <c r="A4" s="61"/>
      <c r="B4" s="62"/>
      <c r="C4" s="62"/>
      <c r="D4" s="63"/>
      <c r="E4" s="64"/>
      <c r="F4" s="65" t="s">
        <v>54</v>
      </c>
      <c r="G4" s="65" t="s">
        <v>55</v>
      </c>
      <c r="H4" s="66" t="s">
        <v>56</v>
      </c>
      <c r="I4" s="67"/>
    </row>
    <row r="5" spans="1:9" ht="27.75" customHeight="1">
      <c r="A5" s="146" t="s">
        <v>42</v>
      </c>
      <c r="B5" s="142"/>
      <c r="C5" s="142"/>
      <c r="D5" s="142"/>
      <c r="E5" s="145"/>
      <c r="F5" s="86">
        <f>SUM(F6:F7,F17)</f>
        <v>20456493</v>
      </c>
      <c r="G5" s="86">
        <f>SUM(G6:G7)</f>
        <v>19167097</v>
      </c>
      <c r="H5" s="86">
        <f>SUM(H6:H7)</f>
        <v>18953791</v>
      </c>
      <c r="I5" s="84"/>
    </row>
    <row r="6" spans="1:8" ht="22.5" customHeight="1">
      <c r="A6" s="146" t="s">
        <v>0</v>
      </c>
      <c r="B6" s="142"/>
      <c r="C6" s="142"/>
      <c r="D6" s="142"/>
      <c r="E6" s="145"/>
      <c r="F6" s="69">
        <v>19137314</v>
      </c>
      <c r="G6" s="69">
        <v>19164097</v>
      </c>
      <c r="H6" s="69">
        <v>18950791</v>
      </c>
    </row>
    <row r="7" spans="1:8" ht="22.5" customHeight="1">
      <c r="A7" s="144" t="s">
        <v>46</v>
      </c>
      <c r="B7" s="145"/>
      <c r="C7" s="145"/>
      <c r="D7" s="145"/>
      <c r="E7" s="145"/>
      <c r="F7" s="69">
        <v>3000</v>
      </c>
      <c r="G7" s="69">
        <v>3000</v>
      </c>
      <c r="H7" s="69">
        <v>3000</v>
      </c>
    </row>
    <row r="8" spans="1:8" ht="22.5" customHeight="1">
      <c r="A8" s="85" t="s">
        <v>43</v>
      </c>
      <c r="B8" s="68"/>
      <c r="C8" s="68"/>
      <c r="D8" s="68"/>
      <c r="E8" s="68"/>
      <c r="F8" s="69">
        <v>19623162</v>
      </c>
      <c r="G8" s="69">
        <f>SUM(G9:G10)</f>
        <v>18757277</v>
      </c>
      <c r="H8" s="69">
        <f>SUM(H9:H10)</f>
        <v>18555489</v>
      </c>
    </row>
    <row r="9" spans="1:8" ht="22.5" customHeight="1">
      <c r="A9" s="141" t="s">
        <v>1</v>
      </c>
      <c r="B9" s="142"/>
      <c r="C9" s="142"/>
      <c r="D9" s="142"/>
      <c r="E9" s="143"/>
      <c r="F9" s="70">
        <v>18670895</v>
      </c>
      <c r="G9" s="70">
        <v>18250842</v>
      </c>
      <c r="H9" s="70">
        <v>18054908</v>
      </c>
    </row>
    <row r="10" spans="1:8" ht="22.5" customHeight="1">
      <c r="A10" s="144" t="s">
        <v>2</v>
      </c>
      <c r="B10" s="145"/>
      <c r="C10" s="145"/>
      <c r="D10" s="145"/>
      <c r="E10" s="145"/>
      <c r="F10" s="70">
        <v>952267</v>
      </c>
      <c r="G10" s="70">
        <v>506435</v>
      </c>
      <c r="H10" s="70">
        <v>500581</v>
      </c>
    </row>
    <row r="11" spans="1:8" ht="22.5" customHeight="1">
      <c r="A11" s="141" t="s">
        <v>3</v>
      </c>
      <c r="B11" s="142"/>
      <c r="C11" s="142"/>
      <c r="D11" s="142"/>
      <c r="E11" s="142"/>
      <c r="F11" s="70">
        <f>+F5-F8</f>
        <v>833331</v>
      </c>
      <c r="G11" s="70">
        <f>+G5-G8</f>
        <v>409820</v>
      </c>
      <c r="H11" s="70">
        <f>SUM(H5-H8)</f>
        <v>398302</v>
      </c>
    </row>
    <row r="12" spans="1:8" ht="12.75" customHeight="1">
      <c r="A12" s="147"/>
      <c r="B12" s="148"/>
      <c r="C12" s="148"/>
      <c r="D12" s="148"/>
      <c r="E12" s="148"/>
      <c r="F12" s="149"/>
      <c r="G12" s="149"/>
      <c r="H12" s="149"/>
    </row>
    <row r="13" spans="1:8" ht="27.75" customHeight="1">
      <c r="A13" s="61"/>
      <c r="B13" s="62"/>
      <c r="C13" s="62"/>
      <c r="D13" s="63"/>
      <c r="E13" s="64"/>
      <c r="F13" s="65" t="s">
        <v>54</v>
      </c>
      <c r="G13" s="65" t="s">
        <v>55</v>
      </c>
      <c r="H13" s="66" t="s">
        <v>56</v>
      </c>
    </row>
    <row r="14" spans="1:8" ht="22.5" customHeight="1">
      <c r="A14" s="153" t="s">
        <v>4</v>
      </c>
      <c r="B14" s="154"/>
      <c r="C14" s="154"/>
      <c r="D14" s="154"/>
      <c r="E14" s="155"/>
      <c r="F14" s="72">
        <v>-1641453</v>
      </c>
      <c r="G14" s="72">
        <f>SUM(F21)</f>
        <v>-808122</v>
      </c>
      <c r="H14" s="70">
        <f>SUM(G21)</f>
        <v>-398302</v>
      </c>
    </row>
    <row r="15" spans="1:8" s="53" customFormat="1" ht="10.5" customHeight="1">
      <c r="A15" s="156"/>
      <c r="B15" s="148"/>
      <c r="C15" s="148"/>
      <c r="D15" s="148"/>
      <c r="E15" s="148"/>
      <c r="F15" s="149"/>
      <c r="G15" s="149"/>
      <c r="H15" s="149"/>
    </row>
    <row r="16" spans="1:8" s="53" customFormat="1" ht="27.75" customHeight="1">
      <c r="A16" s="61"/>
      <c r="B16" s="62"/>
      <c r="C16" s="62"/>
      <c r="D16" s="63"/>
      <c r="E16" s="64"/>
      <c r="F16" s="65" t="s">
        <v>54</v>
      </c>
      <c r="G16" s="65" t="s">
        <v>55</v>
      </c>
      <c r="H16" s="66" t="s">
        <v>56</v>
      </c>
    </row>
    <row r="17" spans="1:8" s="53" customFormat="1" ht="22.5" customHeight="1">
      <c r="A17" s="146" t="s">
        <v>5</v>
      </c>
      <c r="B17" s="142"/>
      <c r="C17" s="142"/>
      <c r="D17" s="142"/>
      <c r="E17" s="142"/>
      <c r="F17" s="69">
        <v>1316179</v>
      </c>
      <c r="G17" s="69"/>
      <c r="H17" s="69"/>
    </row>
    <row r="18" spans="1:8" s="53" customFormat="1" ht="22.5" customHeight="1">
      <c r="A18" s="146" t="s">
        <v>6</v>
      </c>
      <c r="B18" s="142"/>
      <c r="C18" s="142"/>
      <c r="D18" s="142"/>
      <c r="E18" s="142"/>
      <c r="F18" s="69"/>
      <c r="G18" s="69"/>
      <c r="H18" s="69"/>
    </row>
    <row r="19" spans="1:8" s="53" customFormat="1" ht="22.5" customHeight="1">
      <c r="A19" s="141" t="s">
        <v>7</v>
      </c>
      <c r="B19" s="142"/>
      <c r="C19" s="142"/>
      <c r="D19" s="142"/>
      <c r="E19" s="142"/>
      <c r="F19" s="69"/>
      <c r="G19" s="69"/>
      <c r="H19" s="69"/>
    </row>
    <row r="20" spans="1:8" s="53" customFormat="1" ht="15" customHeight="1">
      <c r="A20" s="73"/>
      <c r="B20" s="74"/>
      <c r="C20" s="71"/>
      <c r="D20" s="75"/>
      <c r="E20" s="74"/>
      <c r="F20" s="76"/>
      <c r="G20" s="76"/>
      <c r="H20" s="76"/>
    </row>
    <row r="21" spans="1:8" s="53" customFormat="1" ht="22.5" customHeight="1">
      <c r="A21" s="141" t="s">
        <v>8</v>
      </c>
      <c r="B21" s="142"/>
      <c r="C21" s="142"/>
      <c r="D21" s="142"/>
      <c r="E21" s="142"/>
      <c r="F21" s="69">
        <f>SUM(F11,F14,F19)</f>
        <v>-808122</v>
      </c>
      <c r="G21" s="69">
        <f>SUM(G11,G14,G19)</f>
        <v>-398302</v>
      </c>
      <c r="H21" s="69">
        <f>SUM(H11,H14,H19)</f>
        <v>0</v>
      </c>
    </row>
    <row r="22" spans="1:5" s="53" customFormat="1" ht="18" customHeight="1">
      <c r="A22" s="157" t="s">
        <v>90</v>
      </c>
      <c r="B22" s="158"/>
      <c r="C22" s="158"/>
      <c r="D22" s="158"/>
      <c r="E22" s="60"/>
    </row>
    <row r="24" spans="1:8" ht="12.75">
      <c r="A24" s="152" t="s">
        <v>83</v>
      </c>
      <c r="B24" s="152"/>
      <c r="C24" s="152"/>
      <c r="D24" s="152"/>
      <c r="G24" s="151" t="s">
        <v>74</v>
      </c>
      <c r="H24" s="151"/>
    </row>
    <row r="27" spans="1:8" ht="12.75">
      <c r="A27" s="3" t="s">
        <v>84</v>
      </c>
      <c r="D27" s="3"/>
      <c r="G27" s="151" t="s">
        <v>85</v>
      </c>
      <c r="H27" s="151"/>
    </row>
  </sheetData>
  <sheetProtection/>
  <mergeCells count="19">
    <mergeCell ref="A19:E19"/>
    <mergeCell ref="A14:E14"/>
    <mergeCell ref="A15:H15"/>
    <mergeCell ref="A22:D22"/>
    <mergeCell ref="A1:H1"/>
    <mergeCell ref="A2:H2"/>
    <mergeCell ref="A7:E7"/>
    <mergeCell ref="G27:H27"/>
    <mergeCell ref="A24:D24"/>
    <mergeCell ref="G24:H24"/>
    <mergeCell ref="A11:E11"/>
    <mergeCell ref="A21:E21"/>
    <mergeCell ref="A17:E17"/>
    <mergeCell ref="A18:E18"/>
    <mergeCell ref="A9:E9"/>
    <mergeCell ref="A10:E10"/>
    <mergeCell ref="A5:E5"/>
    <mergeCell ref="A12:H12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39">
      <selection activeCell="A37" sqref="A37:H52"/>
    </sheetView>
  </sheetViews>
  <sheetFormatPr defaultColWidth="11.421875" defaultRowHeight="12.75"/>
  <cols>
    <col min="1" max="1" width="19.00390625" style="23" customWidth="1"/>
    <col min="2" max="3" width="17.57421875" style="23" customWidth="1"/>
    <col min="4" max="4" width="17.57421875" style="5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47" t="s">
        <v>9</v>
      </c>
      <c r="B1" s="147"/>
      <c r="C1" s="147"/>
      <c r="D1" s="147"/>
      <c r="E1" s="147"/>
      <c r="F1" s="147"/>
      <c r="G1" s="147"/>
      <c r="H1" s="147"/>
    </row>
    <row r="2" spans="1:8" s="1" customFormat="1" ht="13.5" thickBot="1">
      <c r="A2" s="10"/>
      <c r="H2" s="11" t="s">
        <v>10</v>
      </c>
    </row>
    <row r="3" spans="1:8" s="1" customFormat="1" ht="26.25" thickBot="1">
      <c r="A3" s="82" t="s">
        <v>11</v>
      </c>
      <c r="B3" s="140" t="s">
        <v>21</v>
      </c>
      <c r="C3" s="159"/>
      <c r="D3" s="159"/>
      <c r="E3" s="159"/>
      <c r="F3" s="159"/>
      <c r="G3" s="159"/>
      <c r="H3" s="160"/>
    </row>
    <row r="4" spans="1:8" s="1" customFormat="1" ht="89.25">
      <c r="A4" s="121" t="s">
        <v>12</v>
      </c>
      <c r="B4" s="87" t="s">
        <v>13</v>
      </c>
      <c r="C4" s="88" t="s">
        <v>14</v>
      </c>
      <c r="D4" s="88" t="s">
        <v>15</v>
      </c>
      <c r="E4" s="88" t="s">
        <v>16</v>
      </c>
      <c r="F4" s="88" t="s">
        <v>17</v>
      </c>
      <c r="G4" s="88" t="s">
        <v>47</v>
      </c>
      <c r="H4" s="89" t="s">
        <v>19</v>
      </c>
    </row>
    <row r="5" spans="1:8" s="1" customFormat="1" ht="38.25">
      <c r="A5" s="125" t="s">
        <v>65</v>
      </c>
      <c r="B5" s="126"/>
      <c r="C5" s="127"/>
      <c r="D5" s="128"/>
      <c r="E5" s="126">
        <v>1390048</v>
      </c>
      <c r="F5" s="126"/>
      <c r="G5" s="126"/>
      <c r="H5" s="126"/>
    </row>
    <row r="6" spans="1:8" s="1" customFormat="1" ht="25.5">
      <c r="A6" s="125" t="s">
        <v>66</v>
      </c>
      <c r="B6" s="127"/>
      <c r="C6" s="127">
        <v>1200</v>
      </c>
      <c r="D6" s="127"/>
      <c r="E6" s="127"/>
      <c r="F6" s="127"/>
      <c r="G6" s="127"/>
      <c r="H6" s="127"/>
    </row>
    <row r="7" spans="1:8" s="1" customFormat="1" ht="38.25" customHeight="1">
      <c r="A7" s="125" t="s">
        <v>67</v>
      </c>
      <c r="B7" s="127">
        <v>830000</v>
      </c>
      <c r="C7" s="127"/>
      <c r="D7" s="127"/>
      <c r="E7" s="127"/>
      <c r="F7" s="127"/>
      <c r="G7" s="127"/>
      <c r="H7" s="127"/>
    </row>
    <row r="8" spans="1:8" s="1" customFormat="1" ht="38.25">
      <c r="A8" s="125" t="s">
        <v>70</v>
      </c>
      <c r="B8" s="127"/>
      <c r="C8" s="127">
        <v>2100000</v>
      </c>
      <c r="D8" s="127"/>
      <c r="E8" s="127"/>
      <c r="F8" s="127"/>
      <c r="G8" s="127"/>
      <c r="H8" s="127"/>
    </row>
    <row r="9" spans="1:8" s="1" customFormat="1" ht="38.25">
      <c r="A9" s="125" t="s">
        <v>68</v>
      </c>
      <c r="B9" s="127">
        <v>14816066</v>
      </c>
      <c r="C9" s="127"/>
      <c r="D9" s="127"/>
      <c r="E9" s="127"/>
      <c r="F9" s="127"/>
      <c r="G9" s="127"/>
      <c r="H9" s="127"/>
    </row>
    <row r="10" spans="1:8" s="1" customFormat="1" ht="38.25">
      <c r="A10" s="125" t="s">
        <v>69</v>
      </c>
      <c r="B10" s="127"/>
      <c r="C10" s="127"/>
      <c r="D10" s="127"/>
      <c r="E10" s="127"/>
      <c r="F10" s="127"/>
      <c r="G10" s="127">
        <v>3000</v>
      </c>
      <c r="H10" s="127"/>
    </row>
    <row r="11" spans="1:8" s="1" customFormat="1" ht="12.75">
      <c r="A11" s="125"/>
      <c r="B11" s="127"/>
      <c r="C11" s="127"/>
      <c r="D11" s="127"/>
      <c r="E11" s="127"/>
      <c r="F11" s="127"/>
      <c r="G11" s="127"/>
      <c r="H11" s="127"/>
    </row>
    <row r="12" spans="1:8" s="1" customFormat="1" ht="24.75" customHeight="1">
      <c r="A12" s="125" t="s">
        <v>91</v>
      </c>
      <c r="B12" s="127"/>
      <c r="C12" s="127"/>
      <c r="D12" s="127"/>
      <c r="E12" s="127"/>
      <c r="F12" s="127"/>
      <c r="G12" s="127"/>
      <c r="H12" s="127">
        <v>1316179</v>
      </c>
    </row>
    <row r="13" spans="1:8" s="1" customFormat="1" ht="12.75">
      <c r="A13" s="129"/>
      <c r="B13" s="127"/>
      <c r="C13" s="127"/>
      <c r="D13" s="127"/>
      <c r="E13" s="127"/>
      <c r="F13" s="127"/>
      <c r="G13" s="127"/>
      <c r="H13" s="127"/>
    </row>
    <row r="14" spans="1:8" s="1" customFormat="1" ht="30" customHeight="1" thickBot="1">
      <c r="A14" s="122" t="s">
        <v>20</v>
      </c>
      <c r="B14" s="123">
        <f aca="true" t="shared" si="0" ref="B14:H14">SUM(B5:B13)</f>
        <v>15646066</v>
      </c>
      <c r="C14" s="123">
        <f t="shared" si="0"/>
        <v>2101200</v>
      </c>
      <c r="D14" s="123">
        <f t="shared" si="0"/>
        <v>0</v>
      </c>
      <c r="E14" s="123">
        <f t="shared" si="0"/>
        <v>1390048</v>
      </c>
      <c r="F14" s="123">
        <f t="shared" si="0"/>
        <v>0</v>
      </c>
      <c r="G14" s="123">
        <f t="shared" si="0"/>
        <v>3000</v>
      </c>
      <c r="H14" s="124">
        <f t="shared" si="0"/>
        <v>1316179</v>
      </c>
    </row>
    <row r="15" spans="1:8" s="1" customFormat="1" ht="28.5" customHeight="1" thickBot="1">
      <c r="A15" s="20" t="s">
        <v>22</v>
      </c>
      <c r="B15" s="161">
        <f>B14+C14+D14+E14+F14+G14+H14</f>
        <v>20456493</v>
      </c>
      <c r="C15" s="162"/>
      <c r="D15" s="162"/>
      <c r="E15" s="162"/>
      <c r="F15" s="162"/>
      <c r="G15" s="162"/>
      <c r="H15" s="163"/>
    </row>
    <row r="16" spans="1:8" s="1" customFormat="1" ht="28.5" customHeight="1">
      <c r="A16" s="134" t="s">
        <v>88</v>
      </c>
      <c r="B16" s="135"/>
      <c r="C16" s="135"/>
      <c r="D16" s="135"/>
      <c r="E16" s="135"/>
      <c r="F16" s="135"/>
      <c r="G16" s="135"/>
      <c r="H16" s="135"/>
    </row>
    <row r="17" spans="1:8" s="1" customFormat="1" ht="28.5" customHeight="1">
      <c r="A17" s="164" t="s">
        <v>81</v>
      </c>
      <c r="B17" s="164"/>
      <c r="C17" s="135"/>
      <c r="D17" s="135"/>
      <c r="E17" s="135"/>
      <c r="F17" s="135"/>
      <c r="G17" s="165" t="s">
        <v>82</v>
      </c>
      <c r="H17" s="165"/>
    </row>
    <row r="18" spans="1:8" ht="13.5" customHeight="1" thickBot="1">
      <c r="A18" s="168"/>
      <c r="B18" s="168"/>
      <c r="C18" s="7"/>
      <c r="D18" s="8"/>
      <c r="E18" s="22"/>
      <c r="G18" s="169"/>
      <c r="H18" s="169"/>
    </row>
    <row r="19" spans="1:8" ht="24" customHeight="1" thickBot="1">
      <c r="A19" s="83" t="s">
        <v>11</v>
      </c>
      <c r="B19" s="140" t="s">
        <v>49</v>
      </c>
      <c r="C19" s="159"/>
      <c r="D19" s="159"/>
      <c r="E19" s="159"/>
      <c r="F19" s="159"/>
      <c r="G19" s="159"/>
      <c r="H19" s="160"/>
    </row>
    <row r="20" spans="1:8" ht="90" thickBot="1">
      <c r="A20" s="133" t="s">
        <v>12</v>
      </c>
      <c r="B20" s="12" t="s">
        <v>13</v>
      </c>
      <c r="C20" s="13" t="s">
        <v>14</v>
      </c>
      <c r="D20" s="13" t="s">
        <v>15</v>
      </c>
      <c r="E20" s="13" t="s">
        <v>16</v>
      </c>
      <c r="F20" s="13" t="s">
        <v>17</v>
      </c>
      <c r="G20" s="13" t="s">
        <v>47</v>
      </c>
      <c r="H20" s="14" t="s">
        <v>19</v>
      </c>
    </row>
    <row r="21" spans="1:8" ht="38.25" customHeight="1">
      <c r="A21" s="132" t="s">
        <v>65</v>
      </c>
      <c r="B21" s="126"/>
      <c r="C21" s="127"/>
      <c r="D21" s="128"/>
      <c r="E21" s="126">
        <v>1390048</v>
      </c>
      <c r="F21" s="126"/>
      <c r="G21" s="131"/>
      <c r="H21" s="131"/>
    </row>
    <row r="22" spans="1:8" ht="25.5" customHeight="1">
      <c r="A22" s="125" t="s">
        <v>66</v>
      </c>
      <c r="B22" s="127"/>
      <c r="C22" s="127">
        <v>1200</v>
      </c>
      <c r="D22" s="127"/>
      <c r="E22" s="127"/>
      <c r="F22" s="127"/>
      <c r="G22" s="127"/>
      <c r="H22" s="127"/>
    </row>
    <row r="23" spans="1:8" ht="38.25" customHeight="1">
      <c r="A23" s="125" t="s">
        <v>67</v>
      </c>
      <c r="B23" s="127">
        <v>830000</v>
      </c>
      <c r="C23" s="127"/>
      <c r="D23" s="127"/>
      <c r="E23" s="127"/>
      <c r="F23" s="127"/>
      <c r="G23" s="127"/>
      <c r="H23" s="127"/>
    </row>
    <row r="24" spans="1:8" ht="38.25" customHeight="1">
      <c r="A24" s="125" t="s">
        <v>70</v>
      </c>
      <c r="B24" s="127"/>
      <c r="C24" s="127">
        <v>2100000</v>
      </c>
      <c r="D24" s="127"/>
      <c r="E24" s="127"/>
      <c r="F24" s="127"/>
      <c r="G24" s="127"/>
      <c r="H24" s="127"/>
    </row>
    <row r="25" spans="1:8" ht="38.25" customHeight="1">
      <c r="A25" s="125" t="s">
        <v>68</v>
      </c>
      <c r="B25" s="127">
        <v>14842849</v>
      </c>
      <c r="C25" s="127"/>
      <c r="D25" s="127"/>
      <c r="E25" s="127"/>
      <c r="F25" s="127"/>
      <c r="G25" s="127"/>
      <c r="H25" s="127"/>
    </row>
    <row r="26" spans="1:8" ht="38.25" customHeight="1">
      <c r="A26" s="125" t="s">
        <v>69</v>
      </c>
      <c r="B26" s="127"/>
      <c r="C26" s="127"/>
      <c r="D26" s="127"/>
      <c r="E26" s="127"/>
      <c r="F26" s="127"/>
      <c r="G26" s="127">
        <v>3000</v>
      </c>
      <c r="H26" s="127"/>
    </row>
    <row r="27" spans="1:8" ht="12.75">
      <c r="A27" s="130"/>
      <c r="B27" s="127"/>
      <c r="C27" s="127"/>
      <c r="D27" s="127"/>
      <c r="E27" s="127"/>
      <c r="F27" s="127"/>
      <c r="G27" s="127"/>
      <c r="H27" s="127"/>
    </row>
    <row r="28" spans="1:8" ht="12.75">
      <c r="A28" s="130"/>
      <c r="B28" s="127"/>
      <c r="C28" s="127"/>
      <c r="D28" s="127"/>
      <c r="E28" s="127"/>
      <c r="F28" s="127"/>
      <c r="G28" s="127"/>
      <c r="H28" s="127"/>
    </row>
    <row r="29" spans="1:8" ht="12.75">
      <c r="A29" s="130"/>
      <c r="B29" s="127"/>
      <c r="C29" s="127"/>
      <c r="D29" s="127"/>
      <c r="E29" s="127"/>
      <c r="F29" s="127"/>
      <c r="G29" s="127"/>
      <c r="H29" s="127"/>
    </row>
    <row r="30" spans="1:8" ht="13.5" thickBot="1">
      <c r="A30" s="15"/>
      <c r="B30" s="16"/>
      <c r="C30" s="17"/>
      <c r="D30" s="17"/>
      <c r="E30" s="17"/>
      <c r="F30" s="17"/>
      <c r="G30" s="18"/>
      <c r="H30" s="19"/>
    </row>
    <row r="31" spans="1:8" s="1" customFormat="1" ht="30" customHeight="1" thickBot="1">
      <c r="A31" s="20" t="s">
        <v>20</v>
      </c>
      <c r="B31" s="21">
        <f>SUM(B21:B30)</f>
        <v>15672849</v>
      </c>
      <c r="C31" s="21">
        <f aca="true" t="shared" si="1" ref="C31:H31">SUM(C21:C30)</f>
        <v>2101200</v>
      </c>
      <c r="D31" s="21">
        <f t="shared" si="1"/>
        <v>0</v>
      </c>
      <c r="E31" s="21">
        <f t="shared" si="1"/>
        <v>1390048</v>
      </c>
      <c r="F31" s="21">
        <f t="shared" si="1"/>
        <v>0</v>
      </c>
      <c r="G31" s="21">
        <f t="shared" si="1"/>
        <v>3000</v>
      </c>
      <c r="H31" s="21">
        <f t="shared" si="1"/>
        <v>0</v>
      </c>
    </row>
    <row r="32" spans="1:8" s="1" customFormat="1" ht="28.5" customHeight="1" thickBot="1">
      <c r="A32" s="20" t="s">
        <v>52</v>
      </c>
      <c r="B32" s="161">
        <f>B31+C31+D31+E31+F31+G31+H31</f>
        <v>19167097</v>
      </c>
      <c r="C32" s="162"/>
      <c r="D32" s="162"/>
      <c r="E32" s="162"/>
      <c r="F32" s="162"/>
      <c r="G32" s="162"/>
      <c r="H32" s="163"/>
    </row>
    <row r="33" spans="1:8" s="1" customFormat="1" ht="28.5" customHeight="1">
      <c r="A33" s="134" t="s">
        <v>88</v>
      </c>
      <c r="B33" s="135"/>
      <c r="C33" s="135"/>
      <c r="D33" s="135"/>
      <c r="E33" s="135"/>
      <c r="F33" s="135"/>
      <c r="G33" s="135"/>
      <c r="H33" s="135"/>
    </row>
    <row r="34" spans="1:8" s="1" customFormat="1" ht="28.5" customHeight="1">
      <c r="A34" s="134" t="s">
        <v>76</v>
      </c>
      <c r="B34" s="135"/>
      <c r="C34" s="135"/>
      <c r="D34" s="135"/>
      <c r="E34" s="135"/>
      <c r="F34" s="135"/>
      <c r="G34" s="137" t="s">
        <v>77</v>
      </c>
      <c r="H34" s="136" t="s">
        <v>78</v>
      </c>
    </row>
    <row r="35" spans="1:8" s="1" customFormat="1" ht="28.5" customHeight="1">
      <c r="A35" s="150" t="s">
        <v>79</v>
      </c>
      <c r="B35" s="150"/>
      <c r="C35" s="7"/>
      <c r="D35" s="8"/>
      <c r="E35" s="22"/>
      <c r="F35" s="3"/>
      <c r="G35" s="151" t="s">
        <v>80</v>
      </c>
      <c r="H35" s="151"/>
    </row>
    <row r="36" spans="1:8" s="1" customFormat="1" ht="28.5" customHeight="1" thickBot="1">
      <c r="A36" s="134"/>
      <c r="B36" s="135"/>
      <c r="C36" s="135"/>
      <c r="D36" s="135"/>
      <c r="E36" s="135"/>
      <c r="F36" s="135"/>
      <c r="G36" s="135"/>
      <c r="H36" s="135"/>
    </row>
    <row r="37" spans="1:8" ht="26.25" thickBot="1">
      <c r="A37" s="83" t="s">
        <v>11</v>
      </c>
      <c r="B37" s="140" t="s">
        <v>51</v>
      </c>
      <c r="C37" s="159"/>
      <c r="D37" s="159"/>
      <c r="E37" s="159"/>
      <c r="F37" s="159"/>
      <c r="G37" s="159"/>
      <c r="H37" s="160"/>
    </row>
    <row r="38" spans="1:8" ht="90" thickBot="1">
      <c r="A38" s="133" t="s">
        <v>12</v>
      </c>
      <c r="B38" s="12" t="s">
        <v>13</v>
      </c>
      <c r="C38" s="13" t="s">
        <v>14</v>
      </c>
      <c r="D38" s="13" t="s">
        <v>15</v>
      </c>
      <c r="E38" s="13" t="s">
        <v>16</v>
      </c>
      <c r="F38" s="13" t="s">
        <v>17</v>
      </c>
      <c r="G38" s="13" t="s">
        <v>47</v>
      </c>
      <c r="H38" s="14" t="s">
        <v>19</v>
      </c>
    </row>
    <row r="39" spans="1:8" ht="38.25" customHeight="1">
      <c r="A39" s="132" t="s">
        <v>65</v>
      </c>
      <c r="B39" s="126"/>
      <c r="C39" s="127"/>
      <c r="D39" s="128"/>
      <c r="E39" s="126">
        <v>1390048</v>
      </c>
      <c r="F39" s="126"/>
      <c r="G39" s="131"/>
      <c r="H39" s="131"/>
    </row>
    <row r="40" spans="1:8" ht="25.5" customHeight="1">
      <c r="A40" s="125" t="s">
        <v>66</v>
      </c>
      <c r="B40" s="127"/>
      <c r="C40" s="127">
        <v>1200</v>
      </c>
      <c r="D40" s="127"/>
      <c r="E40" s="127"/>
      <c r="F40" s="127"/>
      <c r="G40" s="127"/>
      <c r="H40" s="127"/>
    </row>
    <row r="41" spans="1:8" ht="38.25" customHeight="1">
      <c r="A41" s="125" t="s">
        <v>67</v>
      </c>
      <c r="B41" s="127">
        <v>830000</v>
      </c>
      <c r="C41" s="127"/>
      <c r="D41" s="127"/>
      <c r="E41" s="127"/>
      <c r="F41" s="127"/>
      <c r="G41" s="127"/>
      <c r="H41" s="127"/>
    </row>
    <row r="42" spans="1:8" ht="38.25" customHeight="1">
      <c r="A42" s="125" t="s">
        <v>70</v>
      </c>
      <c r="B42" s="127"/>
      <c r="C42" s="127">
        <v>2100000</v>
      </c>
      <c r="D42" s="127"/>
      <c r="E42" s="127"/>
      <c r="F42" s="127"/>
      <c r="G42" s="127"/>
      <c r="H42" s="127"/>
    </row>
    <row r="43" spans="1:8" ht="38.25" customHeight="1">
      <c r="A43" s="125" t="s">
        <v>68</v>
      </c>
      <c r="B43" s="127">
        <v>14629543</v>
      </c>
      <c r="C43" s="127"/>
      <c r="D43" s="127"/>
      <c r="E43" s="127"/>
      <c r="F43" s="127"/>
      <c r="G43" s="127"/>
      <c r="H43" s="127"/>
    </row>
    <row r="44" spans="1:8" ht="38.25" customHeight="1">
      <c r="A44" s="125" t="s">
        <v>69</v>
      </c>
      <c r="B44" s="127"/>
      <c r="C44" s="127"/>
      <c r="D44" s="127"/>
      <c r="E44" s="127"/>
      <c r="F44" s="127"/>
      <c r="G44" s="127">
        <v>3000</v>
      </c>
      <c r="H44" s="127"/>
    </row>
    <row r="45" spans="1:8" ht="12.75" customHeight="1" thickBot="1">
      <c r="A45" s="138"/>
      <c r="B45" s="139"/>
      <c r="C45" s="139"/>
      <c r="D45" s="139"/>
      <c r="E45" s="139"/>
      <c r="F45" s="139"/>
      <c r="G45" s="139"/>
      <c r="H45" s="139"/>
    </row>
    <row r="46" spans="1:8" s="1" customFormat="1" ht="30" customHeight="1" thickBot="1">
      <c r="A46" s="20" t="s">
        <v>20</v>
      </c>
      <c r="B46" s="21">
        <f aca="true" t="shared" si="2" ref="B46:H46">SUM(B39:B44)</f>
        <v>15459543</v>
      </c>
      <c r="C46" s="21">
        <f t="shared" si="2"/>
        <v>2101200</v>
      </c>
      <c r="D46" s="21">
        <f t="shared" si="2"/>
        <v>0</v>
      </c>
      <c r="E46" s="21">
        <f t="shared" si="2"/>
        <v>1390048</v>
      </c>
      <c r="F46" s="21">
        <f t="shared" si="2"/>
        <v>0</v>
      </c>
      <c r="G46" s="21">
        <f t="shared" si="2"/>
        <v>3000</v>
      </c>
      <c r="H46" s="21">
        <f t="shared" si="2"/>
        <v>0</v>
      </c>
    </row>
    <row r="47" spans="1:8" s="1" customFormat="1" ht="28.5" customHeight="1" thickBot="1">
      <c r="A47" s="20" t="s">
        <v>53</v>
      </c>
      <c r="B47" s="161">
        <f>B46+C46+D46+E46+F46+G46+H46</f>
        <v>18953791</v>
      </c>
      <c r="C47" s="162"/>
      <c r="D47" s="162"/>
      <c r="E47" s="162"/>
      <c r="F47" s="162"/>
      <c r="G47" s="162"/>
      <c r="H47" s="163"/>
    </row>
    <row r="48" spans="1:8" ht="13.5" customHeight="1">
      <c r="A48" s="134" t="s">
        <v>89</v>
      </c>
      <c r="B48" s="135"/>
      <c r="C48" s="135"/>
      <c r="D48" s="135"/>
      <c r="E48" s="135"/>
      <c r="F48" s="135"/>
      <c r="G48" s="135"/>
      <c r="H48" s="135"/>
    </row>
    <row r="49" spans="1:8" ht="13.5" customHeight="1">
      <c r="A49" s="134" t="s">
        <v>72</v>
      </c>
      <c r="B49" s="135"/>
      <c r="C49" s="135"/>
      <c r="D49" s="135"/>
      <c r="E49" s="135"/>
      <c r="F49" s="135"/>
      <c r="G49" s="165" t="s">
        <v>74</v>
      </c>
      <c r="H49" s="165"/>
    </row>
    <row r="50" spans="1:5" ht="13.5" customHeight="1">
      <c r="A50" s="3"/>
      <c r="B50" s="3"/>
      <c r="C50" s="7"/>
      <c r="D50" s="8"/>
      <c r="E50" s="22"/>
    </row>
    <row r="51" spans="4:5" ht="13.5" customHeight="1">
      <c r="D51" s="32"/>
      <c r="E51" s="33"/>
    </row>
    <row r="52" spans="1:8" ht="13.5" customHeight="1">
      <c r="A52" s="150" t="s">
        <v>79</v>
      </c>
      <c r="B52" s="150"/>
      <c r="D52" s="24"/>
      <c r="E52" s="25"/>
      <c r="G52" s="151" t="s">
        <v>80</v>
      </c>
      <c r="H52" s="151"/>
    </row>
    <row r="53" spans="3:5" ht="28.5" customHeight="1">
      <c r="C53" s="26"/>
      <c r="D53" s="24"/>
      <c r="E53" s="34"/>
    </row>
    <row r="54" spans="3:5" ht="13.5" customHeight="1">
      <c r="C54" s="26"/>
      <c r="D54" s="24"/>
      <c r="E54" s="29"/>
    </row>
    <row r="55" spans="4:5" ht="13.5" customHeight="1">
      <c r="D55" s="24"/>
      <c r="E55" s="25"/>
    </row>
    <row r="56" spans="4:5" ht="13.5" customHeight="1">
      <c r="D56" s="24"/>
      <c r="E56" s="33"/>
    </row>
    <row r="57" spans="4:5" ht="13.5" customHeight="1">
      <c r="D57" s="24"/>
      <c r="E57" s="25"/>
    </row>
    <row r="58" spans="4:5" ht="22.5" customHeight="1">
      <c r="D58" s="24"/>
      <c r="E58" s="35"/>
    </row>
    <row r="59" spans="4:5" ht="13.5" customHeight="1">
      <c r="D59" s="30"/>
      <c r="E59" s="31"/>
    </row>
    <row r="60" spans="2:5" ht="13.5" customHeight="1">
      <c r="B60" s="26"/>
      <c r="D60" s="30"/>
      <c r="E60" s="36"/>
    </row>
    <row r="61" spans="3:5" ht="13.5" customHeight="1">
      <c r="C61" s="26"/>
      <c r="D61" s="30"/>
      <c r="E61" s="37"/>
    </row>
    <row r="62" spans="3:5" ht="13.5" customHeight="1">
      <c r="C62" s="26"/>
      <c r="D62" s="32"/>
      <c r="E62" s="29"/>
    </row>
    <row r="63" spans="4:5" ht="13.5" customHeight="1">
      <c r="D63" s="24"/>
      <c r="E63" s="25"/>
    </row>
    <row r="64" spans="2:5" ht="13.5" customHeight="1">
      <c r="B64" s="26"/>
      <c r="D64" s="24"/>
      <c r="E64" s="27"/>
    </row>
    <row r="65" spans="3:5" ht="13.5" customHeight="1">
      <c r="C65" s="26"/>
      <c r="D65" s="24"/>
      <c r="E65" s="36"/>
    </row>
    <row r="66" spans="3:5" ht="13.5" customHeight="1">
      <c r="C66" s="26"/>
      <c r="D66" s="32"/>
      <c r="E66" s="29"/>
    </row>
    <row r="67" spans="4:5" ht="13.5" customHeight="1">
      <c r="D67" s="30"/>
      <c r="E67" s="25"/>
    </row>
    <row r="68" spans="3:5" ht="13.5" customHeight="1">
      <c r="C68" s="26"/>
      <c r="D68" s="30"/>
      <c r="E68" s="36"/>
    </row>
    <row r="69" spans="4:5" ht="22.5" customHeight="1">
      <c r="D69" s="32"/>
      <c r="E69" s="35"/>
    </row>
    <row r="70" spans="4:5" ht="13.5" customHeight="1">
      <c r="D70" s="24"/>
      <c r="E70" s="25"/>
    </row>
    <row r="71" spans="4:5" ht="13.5" customHeight="1">
      <c r="D71" s="32"/>
      <c r="E71" s="29"/>
    </row>
    <row r="72" spans="4:5" ht="13.5" customHeight="1">
      <c r="D72" s="24"/>
      <c r="E72" s="25"/>
    </row>
    <row r="73" spans="4:5" ht="13.5" customHeight="1">
      <c r="D73" s="24"/>
      <c r="E73" s="25"/>
    </row>
    <row r="74" spans="1:5" ht="13.5" customHeight="1">
      <c r="A74" s="26"/>
      <c r="D74" s="38"/>
      <c r="E74" s="36"/>
    </row>
    <row r="75" spans="2:5" ht="13.5" customHeight="1">
      <c r="B75" s="26"/>
      <c r="C75" s="26"/>
      <c r="D75" s="39"/>
      <c r="E75" s="36"/>
    </row>
    <row r="76" spans="2:5" ht="13.5" customHeight="1">
      <c r="B76" s="26"/>
      <c r="C76" s="26"/>
      <c r="D76" s="39"/>
      <c r="E76" s="27"/>
    </row>
    <row r="77" spans="2:5" ht="13.5" customHeight="1">
      <c r="B77" s="26"/>
      <c r="C77" s="26"/>
      <c r="D77" s="32"/>
      <c r="E77" s="33"/>
    </row>
    <row r="78" spans="4:5" ht="12.75">
      <c r="D78" s="24"/>
      <c r="E78" s="25"/>
    </row>
    <row r="79" spans="2:5" ht="12.75">
      <c r="B79" s="26"/>
      <c r="D79" s="24"/>
      <c r="E79" s="36"/>
    </row>
    <row r="80" spans="3:5" ht="12.75">
      <c r="C80" s="26"/>
      <c r="D80" s="24"/>
      <c r="E80" s="27"/>
    </row>
    <row r="81" spans="3:5" ht="12.75">
      <c r="C81" s="26"/>
      <c r="D81" s="32"/>
      <c r="E81" s="29"/>
    </row>
    <row r="82" spans="4:5" ht="12.75">
      <c r="D82" s="24"/>
      <c r="E82" s="25"/>
    </row>
    <row r="83" spans="4:5" ht="12.75">
      <c r="D83" s="24"/>
      <c r="E83" s="25"/>
    </row>
    <row r="84" spans="4:5" ht="12.75">
      <c r="D84" s="40"/>
      <c r="E84" s="41"/>
    </row>
    <row r="85" spans="4:5" ht="12.75">
      <c r="D85" s="24"/>
      <c r="E85" s="25"/>
    </row>
    <row r="86" spans="4:5" ht="12.75">
      <c r="D86" s="24"/>
      <c r="E86" s="25"/>
    </row>
    <row r="87" spans="4:5" ht="12.75">
      <c r="D87" s="24"/>
      <c r="E87" s="25"/>
    </row>
    <row r="88" spans="4:5" ht="12.75">
      <c r="D88" s="32"/>
      <c r="E88" s="29"/>
    </row>
    <row r="89" spans="4:5" ht="12.75">
      <c r="D89" s="24"/>
      <c r="E89" s="25"/>
    </row>
    <row r="90" spans="4:5" ht="12.75">
      <c r="D90" s="32"/>
      <c r="E90" s="29"/>
    </row>
    <row r="91" spans="4:5" ht="12.75">
      <c r="D91" s="24"/>
      <c r="E91" s="25"/>
    </row>
    <row r="92" spans="4:5" ht="12.75">
      <c r="D92" s="24"/>
      <c r="E92" s="25"/>
    </row>
    <row r="93" spans="4:5" ht="12.75">
      <c r="D93" s="24"/>
      <c r="E93" s="25"/>
    </row>
    <row r="94" spans="4:5" ht="12.75">
      <c r="D94" s="24"/>
      <c r="E94" s="25"/>
    </row>
    <row r="95" spans="1:5" ht="28.5" customHeight="1">
      <c r="A95" s="42"/>
      <c r="B95" s="42"/>
      <c r="C95" s="42"/>
      <c r="D95" s="43"/>
      <c r="E95" s="44"/>
    </row>
    <row r="96" spans="3:5" ht="12.75">
      <c r="C96" s="26"/>
      <c r="D96" s="24"/>
      <c r="E96" s="27"/>
    </row>
    <row r="97" spans="4:5" ht="12.75">
      <c r="D97" s="45"/>
      <c r="E97" s="46"/>
    </row>
    <row r="98" spans="4:5" ht="12.75">
      <c r="D98" s="24"/>
      <c r="E98" s="25"/>
    </row>
    <row r="99" spans="4:5" ht="12.75">
      <c r="D99" s="40"/>
      <c r="E99" s="41"/>
    </row>
    <row r="100" spans="4:5" ht="12.75">
      <c r="D100" s="40"/>
      <c r="E100" s="41"/>
    </row>
    <row r="101" spans="4:5" ht="12.75">
      <c r="D101" s="24"/>
      <c r="E101" s="25"/>
    </row>
    <row r="102" spans="4:5" ht="12.75">
      <c r="D102" s="32"/>
      <c r="E102" s="29"/>
    </row>
    <row r="103" spans="4:5" ht="12.75">
      <c r="D103" s="24"/>
      <c r="E103" s="25"/>
    </row>
    <row r="104" spans="4:5" ht="12.75">
      <c r="D104" s="24"/>
      <c r="E104" s="25"/>
    </row>
    <row r="105" spans="4:5" ht="12.75">
      <c r="D105" s="32"/>
      <c r="E105" s="29"/>
    </row>
    <row r="106" spans="4:5" ht="12.75">
      <c r="D106" s="24"/>
      <c r="E106" s="25"/>
    </row>
    <row r="107" spans="4:5" ht="12.75">
      <c r="D107" s="40"/>
      <c r="E107" s="41"/>
    </row>
    <row r="108" spans="4:5" ht="12.75">
      <c r="D108" s="32"/>
      <c r="E108" s="46"/>
    </row>
    <row r="109" spans="4:5" ht="12.75">
      <c r="D109" s="30"/>
      <c r="E109" s="41"/>
    </row>
    <row r="110" spans="4:5" ht="12.75">
      <c r="D110" s="32"/>
      <c r="E110" s="29"/>
    </row>
    <row r="111" spans="4:5" ht="12.75">
      <c r="D111" s="24"/>
      <c r="E111" s="25"/>
    </row>
    <row r="112" spans="3:5" ht="12.75">
      <c r="C112" s="26"/>
      <c r="D112" s="24"/>
      <c r="E112" s="27"/>
    </row>
    <row r="113" spans="4:5" ht="12.75">
      <c r="D113" s="30"/>
      <c r="E113" s="29"/>
    </row>
    <row r="114" spans="4:5" ht="12.75">
      <c r="D114" s="30"/>
      <c r="E114" s="41"/>
    </row>
    <row r="115" spans="3:5" ht="12.75">
      <c r="C115" s="26"/>
      <c r="D115" s="30"/>
      <c r="E115" s="47"/>
    </row>
    <row r="116" spans="3:5" ht="12.75">
      <c r="C116" s="26"/>
      <c r="D116" s="32"/>
      <c r="E116" s="33"/>
    </row>
    <row r="117" spans="4:5" ht="12.75">
      <c r="D117" s="24"/>
      <c r="E117" s="25"/>
    </row>
    <row r="118" spans="4:5" ht="12.75">
      <c r="D118" s="45"/>
      <c r="E118" s="48"/>
    </row>
    <row r="119" spans="4:5" ht="11.25" customHeight="1">
      <c r="D119" s="40"/>
      <c r="E119" s="41"/>
    </row>
    <row r="120" spans="2:5" ht="24" customHeight="1">
      <c r="B120" s="26"/>
      <c r="D120" s="40"/>
      <c r="E120" s="49"/>
    </row>
    <row r="121" spans="3:5" ht="15" customHeight="1">
      <c r="C121" s="26"/>
      <c r="D121" s="40"/>
      <c r="E121" s="49"/>
    </row>
    <row r="122" spans="4:5" ht="11.25" customHeight="1">
      <c r="D122" s="45"/>
      <c r="E122" s="46"/>
    </row>
    <row r="123" spans="4:5" ht="12.75">
      <c r="D123" s="40"/>
      <c r="E123" s="41"/>
    </row>
    <row r="124" spans="2:5" ht="13.5" customHeight="1">
      <c r="B124" s="26"/>
      <c r="D124" s="40"/>
      <c r="E124" s="50"/>
    </row>
    <row r="125" spans="3:5" ht="12.75" customHeight="1">
      <c r="C125" s="26"/>
      <c r="D125" s="40"/>
      <c r="E125" s="27"/>
    </row>
    <row r="126" spans="3:5" ht="12.75" customHeight="1">
      <c r="C126" s="26"/>
      <c r="D126" s="32"/>
      <c r="E126" s="33"/>
    </row>
    <row r="127" spans="4:5" ht="12.75">
      <c r="D127" s="24"/>
      <c r="E127" s="25"/>
    </row>
    <row r="128" spans="3:5" ht="12.75">
      <c r="C128" s="26"/>
      <c r="D128" s="24"/>
      <c r="E128" s="47"/>
    </row>
    <row r="129" spans="4:5" ht="12.75">
      <c r="D129" s="45"/>
      <c r="E129" s="46"/>
    </row>
    <row r="130" spans="4:5" ht="12.75">
      <c r="D130" s="40"/>
      <c r="E130" s="41"/>
    </row>
    <row r="131" spans="4:5" ht="12.75">
      <c r="D131" s="24"/>
      <c r="E131" s="25"/>
    </row>
    <row r="132" spans="1:5" ht="19.5" customHeight="1">
      <c r="A132" s="51"/>
      <c r="B132" s="7"/>
      <c r="C132" s="7"/>
      <c r="D132" s="7"/>
      <c r="E132" s="36"/>
    </row>
    <row r="133" spans="1:5" ht="15" customHeight="1">
      <c r="A133" s="26"/>
      <c r="D133" s="38"/>
      <c r="E133" s="36"/>
    </row>
    <row r="134" spans="1:5" ht="12.75">
      <c r="A134" s="26"/>
      <c r="B134" s="26"/>
      <c r="D134" s="38"/>
      <c r="E134" s="27"/>
    </row>
    <row r="135" spans="3:5" ht="12.75">
      <c r="C135" s="26"/>
      <c r="D135" s="24"/>
      <c r="E135" s="36"/>
    </row>
    <row r="136" spans="4:5" ht="12.75">
      <c r="D136" s="28"/>
      <c r="E136" s="29"/>
    </row>
    <row r="137" spans="2:5" ht="12.75">
      <c r="B137" s="26"/>
      <c r="D137" s="24"/>
      <c r="E137" s="27"/>
    </row>
    <row r="138" spans="3:5" ht="12.75">
      <c r="C138" s="26"/>
      <c r="D138" s="24"/>
      <c r="E138" s="27"/>
    </row>
    <row r="139" spans="4:5" ht="12.75">
      <c r="D139" s="32"/>
      <c r="E139" s="33"/>
    </row>
    <row r="140" spans="3:5" ht="22.5" customHeight="1">
      <c r="C140" s="26"/>
      <c r="D140" s="24"/>
      <c r="E140" s="34"/>
    </row>
    <row r="141" spans="4:5" ht="12.75">
      <c r="D141" s="24"/>
      <c r="E141" s="33"/>
    </row>
    <row r="142" spans="2:5" ht="12.75">
      <c r="B142" s="26"/>
      <c r="D142" s="30"/>
      <c r="E142" s="36"/>
    </row>
    <row r="143" spans="3:5" ht="12.75">
      <c r="C143" s="26"/>
      <c r="D143" s="30"/>
      <c r="E143" s="37"/>
    </row>
    <row r="144" spans="4:5" ht="12.75">
      <c r="D144" s="32"/>
      <c r="E144" s="29"/>
    </row>
    <row r="145" spans="1:5" ht="13.5" customHeight="1">
      <c r="A145" s="26"/>
      <c r="D145" s="38"/>
      <c r="E145" s="36"/>
    </row>
    <row r="146" spans="2:5" ht="13.5" customHeight="1">
      <c r="B146" s="26"/>
      <c r="D146" s="24"/>
      <c r="E146" s="36"/>
    </row>
    <row r="147" spans="3:5" ht="13.5" customHeight="1">
      <c r="C147" s="26"/>
      <c r="D147" s="24"/>
      <c r="E147" s="27"/>
    </row>
    <row r="148" spans="3:5" ht="12.75">
      <c r="C148" s="26"/>
      <c r="D148" s="32"/>
      <c r="E148" s="29"/>
    </row>
    <row r="149" spans="3:5" ht="12.75">
      <c r="C149" s="26"/>
      <c r="D149" s="24"/>
      <c r="E149" s="27"/>
    </row>
    <row r="150" spans="4:5" ht="12.75">
      <c r="D150" s="45"/>
      <c r="E150" s="46"/>
    </row>
    <row r="151" spans="3:5" ht="12.75">
      <c r="C151" s="26"/>
      <c r="D151" s="30"/>
      <c r="E151" s="47"/>
    </row>
    <row r="152" spans="3:5" ht="12.75">
      <c r="C152" s="26"/>
      <c r="D152" s="32"/>
      <c r="E152" s="33"/>
    </row>
    <row r="153" spans="4:5" ht="12.75">
      <c r="D153" s="45"/>
      <c r="E153" s="52"/>
    </row>
    <row r="154" spans="2:5" ht="12.75">
      <c r="B154" s="26"/>
      <c r="D154" s="40"/>
      <c r="E154" s="50"/>
    </row>
    <row r="155" spans="3:5" ht="12.75">
      <c r="C155" s="26"/>
      <c r="D155" s="40"/>
      <c r="E155" s="27"/>
    </row>
    <row r="156" spans="3:5" ht="12.75">
      <c r="C156" s="26"/>
      <c r="D156" s="32"/>
      <c r="E156" s="33"/>
    </row>
    <row r="157" spans="3:5" ht="12.75">
      <c r="C157" s="26"/>
      <c r="D157" s="32"/>
      <c r="E157" s="33"/>
    </row>
    <row r="158" spans="4:5" ht="12.75">
      <c r="D158" s="24"/>
      <c r="E158" s="25"/>
    </row>
    <row r="159" spans="1:5" s="53" customFormat="1" ht="18" customHeight="1">
      <c r="A159" s="166"/>
      <c r="B159" s="167"/>
      <c r="C159" s="167"/>
      <c r="D159" s="167"/>
      <c r="E159" s="167"/>
    </row>
    <row r="160" spans="1:5" ht="28.5" customHeight="1">
      <c r="A160" s="42"/>
      <c r="B160" s="42"/>
      <c r="C160" s="42"/>
      <c r="D160" s="43"/>
      <c r="E160" s="44"/>
    </row>
    <row r="162" spans="1:5" ht="15.75">
      <c r="A162" s="55"/>
      <c r="B162" s="26"/>
      <c r="C162" s="26"/>
      <c r="D162" s="56"/>
      <c r="E162" s="6"/>
    </row>
    <row r="163" spans="1:5" ht="12.75">
      <c r="A163" s="26"/>
      <c r="B163" s="26"/>
      <c r="C163" s="26"/>
      <c r="D163" s="56"/>
      <c r="E163" s="6"/>
    </row>
    <row r="164" spans="1:5" ht="17.25" customHeight="1">
      <c r="A164" s="26"/>
      <c r="B164" s="26"/>
      <c r="C164" s="26"/>
      <c r="D164" s="56"/>
      <c r="E164" s="6"/>
    </row>
    <row r="165" spans="1:5" ht="13.5" customHeight="1">
      <c r="A165" s="26"/>
      <c r="B165" s="26"/>
      <c r="C165" s="26"/>
      <c r="D165" s="56"/>
      <c r="E165" s="6"/>
    </row>
    <row r="166" spans="1:5" ht="12.75">
      <c r="A166" s="26"/>
      <c r="B166" s="26"/>
      <c r="C166" s="26"/>
      <c r="D166" s="56"/>
      <c r="E166" s="6"/>
    </row>
    <row r="167" spans="1:3" ht="12.75">
      <c r="A167" s="26"/>
      <c r="B167" s="26"/>
      <c r="C167" s="26"/>
    </row>
    <row r="168" spans="1:5" ht="12.75">
      <c r="A168" s="26"/>
      <c r="B168" s="26"/>
      <c r="C168" s="26"/>
      <c r="D168" s="56"/>
      <c r="E168" s="6"/>
    </row>
    <row r="169" spans="1:5" ht="12.75">
      <c r="A169" s="26"/>
      <c r="B169" s="26"/>
      <c r="C169" s="26"/>
      <c r="D169" s="56"/>
      <c r="E169" s="57"/>
    </row>
    <row r="170" spans="1:5" ht="12.75">
      <c r="A170" s="26"/>
      <c r="B170" s="26"/>
      <c r="C170" s="26"/>
      <c r="D170" s="56"/>
      <c r="E170" s="6"/>
    </row>
    <row r="171" spans="1:5" ht="22.5" customHeight="1">
      <c r="A171" s="26"/>
      <c r="B171" s="26"/>
      <c r="C171" s="26"/>
      <c r="D171" s="56"/>
      <c r="E171" s="34"/>
    </row>
    <row r="172" spans="4:5" ht="22.5" customHeight="1">
      <c r="D172" s="32"/>
      <c r="E172" s="35"/>
    </row>
  </sheetData>
  <sheetProtection/>
  <mergeCells count="17">
    <mergeCell ref="A159:E159"/>
    <mergeCell ref="B3:H3"/>
    <mergeCell ref="B47:H47"/>
    <mergeCell ref="A18:B18"/>
    <mergeCell ref="G18:H18"/>
    <mergeCell ref="A35:B35"/>
    <mergeCell ref="G35:H35"/>
    <mergeCell ref="A52:B52"/>
    <mergeCell ref="G52:H52"/>
    <mergeCell ref="G49:H49"/>
    <mergeCell ref="B37:H37"/>
    <mergeCell ref="A1:H1"/>
    <mergeCell ref="B15:H15"/>
    <mergeCell ref="B19:H19"/>
    <mergeCell ref="B32:H32"/>
    <mergeCell ref="A17:B17"/>
    <mergeCell ref="G17:H1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1"/>
  <sheetViews>
    <sheetView zoomScalePageLayoutView="0" workbookViewId="0" topLeftCell="A1">
      <selection activeCell="L13" sqref="L13"/>
    </sheetView>
  </sheetViews>
  <sheetFormatPr defaultColWidth="11.421875" defaultRowHeight="12.75"/>
  <cols>
    <col min="1" max="1" width="11.421875" style="79" bestFit="1" customWidth="1"/>
    <col min="2" max="2" width="34.421875" style="8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0.0039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70" t="s">
        <v>62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s="6" customFormat="1" ht="67.5">
      <c r="A2" s="4" t="s">
        <v>23</v>
      </c>
      <c r="B2" s="4" t="s">
        <v>24</v>
      </c>
      <c r="C2" s="5" t="s">
        <v>57</v>
      </c>
      <c r="D2" s="81" t="s">
        <v>13</v>
      </c>
      <c r="E2" s="81" t="s">
        <v>14</v>
      </c>
      <c r="F2" s="81" t="s">
        <v>15</v>
      </c>
      <c r="G2" s="81" t="s">
        <v>16</v>
      </c>
      <c r="H2" s="81" t="s">
        <v>25</v>
      </c>
      <c r="I2" s="81" t="s">
        <v>18</v>
      </c>
      <c r="J2" s="81" t="s">
        <v>19</v>
      </c>
      <c r="K2" s="5" t="s">
        <v>50</v>
      </c>
      <c r="L2" s="5" t="s">
        <v>58</v>
      </c>
    </row>
    <row r="3" spans="1:12" ht="12.75">
      <c r="A3" s="90"/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6" customFormat="1" ht="12.75">
      <c r="A4" s="90"/>
      <c r="B4" s="93" t="s">
        <v>63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ht="12.75">
      <c r="A5" s="90"/>
      <c r="B5" s="91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s="6" customFormat="1" ht="12.75">
      <c r="A6" s="90"/>
      <c r="B6" s="95" t="s">
        <v>45</v>
      </c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s="6" customFormat="1" ht="12.75" customHeight="1" thickBot="1">
      <c r="A7" s="106" t="s">
        <v>44</v>
      </c>
      <c r="B7" s="98" t="s">
        <v>59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 s="6" customFormat="1" ht="13.5" thickBot="1">
      <c r="A8" s="103">
        <v>3</v>
      </c>
      <c r="B8" s="104" t="s">
        <v>26</v>
      </c>
      <c r="C8" s="118">
        <f>SUM(C9,C13,C19)</f>
        <v>18670895</v>
      </c>
      <c r="D8" s="118">
        <f>SUM(D9,D13,D19)</f>
        <v>14778451</v>
      </c>
      <c r="E8" s="118">
        <f>SUM(E9,E13,E19)</f>
        <v>1983217</v>
      </c>
      <c r="F8" s="105"/>
      <c r="G8" s="118">
        <f>SUM(G13,G9)</f>
        <v>590048</v>
      </c>
      <c r="H8" s="105"/>
      <c r="I8" s="118">
        <f>SUM(I19)</f>
        <v>3000</v>
      </c>
      <c r="J8" s="118">
        <f>SUM(J13)</f>
        <v>1316179</v>
      </c>
      <c r="K8" s="118">
        <f>SUM(K9,K13,K19)</f>
        <v>18250842</v>
      </c>
      <c r="L8" s="118">
        <f>SUM(L9,L13,L19)</f>
        <v>18054908</v>
      </c>
    </row>
    <row r="9" spans="1:12" s="6" customFormat="1" ht="13.5" thickBot="1">
      <c r="A9" s="103">
        <v>31</v>
      </c>
      <c r="B9" s="104" t="s">
        <v>27</v>
      </c>
      <c r="C9" s="118">
        <f>SUM(C10:C12)</f>
        <v>7878828</v>
      </c>
      <c r="D9" s="118">
        <f>SUM(D10:D12)</f>
        <v>6945975</v>
      </c>
      <c r="E9" s="118">
        <f>SUM(E10:E12)</f>
        <v>932853</v>
      </c>
      <c r="F9" s="105"/>
      <c r="G9" s="105"/>
      <c r="H9" s="105"/>
      <c r="I9" s="105"/>
      <c r="J9" s="105"/>
      <c r="K9" s="118">
        <v>7784282</v>
      </c>
      <c r="L9" s="120">
        <v>7792066</v>
      </c>
    </row>
    <row r="10" spans="1:12" ht="12.75">
      <c r="A10" s="100">
        <v>311</v>
      </c>
      <c r="B10" s="101" t="s">
        <v>28</v>
      </c>
      <c r="C10" s="115">
        <v>6720576</v>
      </c>
      <c r="D10" s="115">
        <v>5924860</v>
      </c>
      <c r="E10" s="115">
        <v>795716</v>
      </c>
      <c r="F10" s="102"/>
      <c r="G10" s="102"/>
      <c r="H10" s="102"/>
      <c r="I10" s="102"/>
      <c r="J10" s="102"/>
      <c r="K10" s="102"/>
      <c r="L10" s="102"/>
    </row>
    <row r="11" spans="1:12" ht="12.75">
      <c r="A11" s="96">
        <v>312</v>
      </c>
      <c r="B11" s="91" t="s">
        <v>29</v>
      </c>
      <c r="C11" s="116">
        <v>79607</v>
      </c>
      <c r="D11" s="116">
        <v>70182</v>
      </c>
      <c r="E11" s="116">
        <v>9425</v>
      </c>
      <c r="F11" s="92"/>
      <c r="G11" s="92"/>
      <c r="H11" s="92"/>
      <c r="I11" s="92"/>
      <c r="J11" s="92"/>
      <c r="K11" s="92"/>
      <c r="L11" s="92"/>
    </row>
    <row r="12" spans="1:12" ht="13.5" thickBot="1">
      <c r="A12" s="107">
        <v>313</v>
      </c>
      <c r="B12" s="108" t="s">
        <v>30</v>
      </c>
      <c r="C12" s="117">
        <v>1078645</v>
      </c>
      <c r="D12" s="117">
        <v>950933</v>
      </c>
      <c r="E12" s="117">
        <v>127712</v>
      </c>
      <c r="F12" s="109"/>
      <c r="G12" s="109"/>
      <c r="H12" s="109"/>
      <c r="I12" s="109"/>
      <c r="J12" s="109"/>
      <c r="K12" s="109"/>
      <c r="L12" s="109"/>
    </row>
    <row r="13" spans="1:12" s="6" customFormat="1" ht="13.5" thickBot="1">
      <c r="A13" s="103">
        <v>32</v>
      </c>
      <c r="B13" s="104" t="s">
        <v>31</v>
      </c>
      <c r="C13" s="118">
        <f>SUM(C14:C18)</f>
        <v>10662654</v>
      </c>
      <c r="D13" s="118">
        <f>SUM(D14:D18)</f>
        <v>7721030</v>
      </c>
      <c r="E13" s="118">
        <f>SUM(E14:E18)</f>
        <v>1035397</v>
      </c>
      <c r="F13" s="105"/>
      <c r="G13" s="118">
        <f>SUM(G14:G18)</f>
        <v>590048</v>
      </c>
      <c r="H13" s="105"/>
      <c r="I13" s="105"/>
      <c r="J13" s="118">
        <f>SUM(J15)</f>
        <v>1316179</v>
      </c>
      <c r="K13" s="118">
        <v>10333523</v>
      </c>
      <c r="L13" s="120">
        <v>10129805</v>
      </c>
    </row>
    <row r="14" spans="1:12" ht="12.75">
      <c r="A14" s="100">
        <v>321</v>
      </c>
      <c r="B14" s="101" t="s">
        <v>32</v>
      </c>
      <c r="C14" s="115">
        <v>289123</v>
      </c>
      <c r="D14" s="115">
        <v>254891</v>
      </c>
      <c r="E14" s="115">
        <v>34232</v>
      </c>
      <c r="F14" s="102"/>
      <c r="G14" s="102"/>
      <c r="H14" s="102"/>
      <c r="I14" s="102"/>
      <c r="J14" s="102"/>
      <c r="K14" s="102"/>
      <c r="L14" s="102"/>
    </row>
    <row r="15" spans="1:12" ht="12.75">
      <c r="A15" s="96">
        <v>322</v>
      </c>
      <c r="B15" s="91" t="s">
        <v>33</v>
      </c>
      <c r="C15" s="116">
        <v>8131354</v>
      </c>
      <c r="D15" s="116">
        <v>6008258</v>
      </c>
      <c r="E15" s="116">
        <v>806917</v>
      </c>
      <c r="F15" s="92"/>
      <c r="G15" s="92"/>
      <c r="H15" s="92"/>
      <c r="I15" s="92"/>
      <c r="J15" s="116">
        <v>1316179</v>
      </c>
      <c r="K15" s="92"/>
      <c r="L15" s="92"/>
    </row>
    <row r="16" spans="1:12" ht="12.75">
      <c r="A16" s="96">
        <v>323</v>
      </c>
      <c r="B16" s="91" t="s">
        <v>34</v>
      </c>
      <c r="C16" s="116">
        <v>1833519</v>
      </c>
      <c r="D16" s="116">
        <v>1096244</v>
      </c>
      <c r="E16" s="116">
        <v>147227</v>
      </c>
      <c r="F16" s="92"/>
      <c r="G16" s="116">
        <v>590048</v>
      </c>
      <c r="H16" s="92"/>
      <c r="I16" s="92"/>
      <c r="J16" s="92"/>
      <c r="K16" s="92"/>
      <c r="L16" s="92"/>
    </row>
    <row r="17" spans="1:12" ht="25.5">
      <c r="A17" s="96">
        <v>324</v>
      </c>
      <c r="B17" s="91" t="s">
        <v>60</v>
      </c>
      <c r="C17" s="116">
        <v>11524</v>
      </c>
      <c r="D17" s="116">
        <v>11524</v>
      </c>
      <c r="E17" s="116"/>
      <c r="F17" s="92"/>
      <c r="G17" s="92"/>
      <c r="H17" s="92"/>
      <c r="I17" s="92"/>
      <c r="J17" s="92"/>
      <c r="K17" s="92"/>
      <c r="L17" s="92"/>
    </row>
    <row r="18" spans="1:12" ht="13.5" thickBot="1">
      <c r="A18" s="107">
        <v>329</v>
      </c>
      <c r="B18" s="108" t="s">
        <v>35</v>
      </c>
      <c r="C18" s="117">
        <v>397134</v>
      </c>
      <c r="D18" s="117">
        <v>350113</v>
      </c>
      <c r="E18" s="117">
        <v>47021</v>
      </c>
      <c r="F18" s="109"/>
      <c r="G18" s="109"/>
      <c r="H18" s="109"/>
      <c r="I18" s="109"/>
      <c r="J18" s="109"/>
      <c r="K18" s="109"/>
      <c r="L18" s="109"/>
    </row>
    <row r="19" spans="1:12" s="6" customFormat="1" ht="13.5" thickBot="1">
      <c r="A19" s="103">
        <v>34</v>
      </c>
      <c r="B19" s="104" t="s">
        <v>36</v>
      </c>
      <c r="C19" s="118">
        <f>SUM(C20)</f>
        <v>129413</v>
      </c>
      <c r="D19" s="118">
        <f>SUM(D20)</f>
        <v>111446</v>
      </c>
      <c r="E19" s="118">
        <f>SUM(E20)</f>
        <v>14967</v>
      </c>
      <c r="F19" s="105"/>
      <c r="G19" s="105"/>
      <c r="H19" s="105"/>
      <c r="I19" s="118">
        <f>SUM(I20)</f>
        <v>3000</v>
      </c>
      <c r="J19" s="105"/>
      <c r="K19" s="118">
        <v>133037</v>
      </c>
      <c r="L19" s="120">
        <v>133037</v>
      </c>
    </row>
    <row r="20" spans="1:12" ht="13.5" thickBot="1">
      <c r="A20" s="110">
        <v>343</v>
      </c>
      <c r="B20" s="111" t="s">
        <v>37</v>
      </c>
      <c r="C20" s="119">
        <v>129413</v>
      </c>
      <c r="D20" s="119">
        <v>111446</v>
      </c>
      <c r="E20" s="119">
        <v>14967</v>
      </c>
      <c r="F20" s="112"/>
      <c r="G20" s="112"/>
      <c r="H20" s="112"/>
      <c r="I20" s="119">
        <v>3000</v>
      </c>
      <c r="J20" s="112"/>
      <c r="K20" s="112"/>
      <c r="L20" s="112"/>
    </row>
    <row r="21" spans="1:12" s="6" customFormat="1" ht="26.25" thickBot="1">
      <c r="A21" s="103">
        <v>4</v>
      </c>
      <c r="B21" s="104" t="s">
        <v>39</v>
      </c>
      <c r="C21" s="118">
        <f>SUM(C22)</f>
        <v>952267</v>
      </c>
      <c r="D21" s="118">
        <f>SUM(D22)</f>
        <v>134239</v>
      </c>
      <c r="E21" s="118">
        <f>SUM(E22)</f>
        <v>18028</v>
      </c>
      <c r="F21" s="105"/>
      <c r="G21" s="118">
        <f>SUM(G22)</f>
        <v>800000</v>
      </c>
      <c r="H21" s="105"/>
      <c r="I21" s="105"/>
      <c r="J21" s="105"/>
      <c r="K21" s="118">
        <f>SUM(K22)</f>
        <v>506435</v>
      </c>
      <c r="L21" s="120">
        <v>500581</v>
      </c>
    </row>
    <row r="22" spans="1:12" s="6" customFormat="1" ht="26.25" thickBot="1">
      <c r="A22" s="103">
        <v>42</v>
      </c>
      <c r="B22" s="104" t="s">
        <v>40</v>
      </c>
      <c r="C22" s="118">
        <f>SUM(C23:C24)</f>
        <v>952267</v>
      </c>
      <c r="D22" s="118">
        <f>SUM(D23:D24)</f>
        <v>134239</v>
      </c>
      <c r="E22" s="118">
        <f>SUM(E23:E24)</f>
        <v>18028</v>
      </c>
      <c r="F22" s="105"/>
      <c r="G22" s="118">
        <f>SUM(G23:G25)</f>
        <v>800000</v>
      </c>
      <c r="H22" s="105"/>
      <c r="I22" s="105"/>
      <c r="J22" s="105"/>
      <c r="K22" s="118">
        <v>506435</v>
      </c>
      <c r="L22" s="120">
        <v>500581</v>
      </c>
    </row>
    <row r="23" spans="1:12" ht="12.75">
      <c r="A23" s="100">
        <v>422</v>
      </c>
      <c r="B23" s="101" t="s">
        <v>38</v>
      </c>
      <c r="C23" s="115">
        <v>152267</v>
      </c>
      <c r="D23" s="115">
        <v>134239</v>
      </c>
      <c r="E23" s="115">
        <v>18028</v>
      </c>
      <c r="F23" s="102"/>
      <c r="G23" s="102"/>
      <c r="H23" s="102"/>
      <c r="I23" s="102"/>
      <c r="J23" s="102"/>
      <c r="K23" s="102"/>
      <c r="L23" s="102"/>
    </row>
    <row r="24" spans="1:12" ht="12.75">
      <c r="A24" s="96">
        <v>423</v>
      </c>
      <c r="B24" s="91" t="s">
        <v>61</v>
      </c>
      <c r="C24" s="116">
        <v>800000</v>
      </c>
      <c r="D24" s="92"/>
      <c r="E24" s="92"/>
      <c r="F24" s="92"/>
      <c r="G24" s="116">
        <v>800000</v>
      </c>
      <c r="H24" s="92"/>
      <c r="I24" s="92"/>
      <c r="J24" s="92"/>
      <c r="K24" s="92"/>
      <c r="L24" s="92"/>
    </row>
    <row r="25" spans="1:12" ht="13.5" thickBot="1">
      <c r="A25" s="97"/>
      <c r="B25" s="108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13.5" thickBot="1">
      <c r="A26" s="103"/>
      <c r="B26" s="113" t="s">
        <v>64</v>
      </c>
      <c r="C26" s="118">
        <f>SUM(C8,C21)</f>
        <v>19623162</v>
      </c>
      <c r="D26" s="118">
        <f>SUM(D8,D21)</f>
        <v>14912690</v>
      </c>
      <c r="E26" s="118">
        <f>SUM(E8,E21)</f>
        <v>2001245</v>
      </c>
      <c r="F26" s="114"/>
      <c r="G26" s="118">
        <f>SUM(G8,G21)</f>
        <v>1390048</v>
      </c>
      <c r="H26" s="114"/>
      <c r="I26" s="118">
        <f>SUM(I8)</f>
        <v>3000</v>
      </c>
      <c r="J26" s="118">
        <f>SUM(J8)</f>
        <v>1316179</v>
      </c>
      <c r="K26" s="118">
        <f>SUM(K21,K8)</f>
        <v>18757277</v>
      </c>
      <c r="L26" s="120">
        <f>SUM(L8,L21)</f>
        <v>18555489</v>
      </c>
    </row>
    <row r="27" spans="1:12" ht="12.75">
      <c r="A27" s="78"/>
      <c r="B27" s="9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78" t="s">
        <v>71</v>
      </c>
      <c r="B28" s="9" t="s">
        <v>87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78"/>
      <c r="B29" s="9" t="s">
        <v>48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78"/>
      <c r="B30" s="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171" t="s">
        <v>72</v>
      </c>
      <c r="B31" s="171"/>
      <c r="C31" s="3"/>
      <c r="D31" s="3"/>
      <c r="E31" s="3"/>
      <c r="F31" s="3"/>
      <c r="G31" s="3"/>
      <c r="H31" s="3"/>
      <c r="I31" s="3"/>
      <c r="J31" s="3" t="s">
        <v>74</v>
      </c>
      <c r="K31" s="3"/>
      <c r="L31" s="3"/>
    </row>
    <row r="32" spans="1:12" ht="12.75">
      <c r="A32" s="78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78"/>
      <c r="B33" s="9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78"/>
      <c r="B34" s="9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78"/>
      <c r="B35" s="9" t="s">
        <v>73</v>
      </c>
      <c r="C35" s="3"/>
      <c r="D35" s="3"/>
      <c r="E35" s="3"/>
      <c r="F35" s="3"/>
      <c r="G35" s="3"/>
      <c r="H35" s="3"/>
      <c r="I35" s="3"/>
      <c r="J35" s="3" t="s">
        <v>75</v>
      </c>
      <c r="K35" s="3"/>
      <c r="L35" s="3"/>
    </row>
    <row r="36" spans="1:12" ht="12.75">
      <c r="A36" s="78"/>
      <c r="B36" s="9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2.75">
      <c r="A37" s="78"/>
      <c r="B37" s="9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2.75">
      <c r="A38" s="78"/>
      <c r="B38" s="9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2.75">
      <c r="A39" s="78"/>
      <c r="B39" s="9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78"/>
      <c r="B40" s="9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78"/>
      <c r="B41" s="9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2.75">
      <c r="A42" s="78"/>
      <c r="B42" s="9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2.75">
      <c r="A43" s="78"/>
      <c r="B43" s="9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2.75">
      <c r="A44" s="78"/>
      <c r="B44" s="9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.75">
      <c r="A45" s="78"/>
      <c r="B45" s="9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.75">
      <c r="A46" s="78"/>
      <c r="B46" s="9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2.75">
      <c r="A47" s="78"/>
      <c r="B47" s="9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2.75">
      <c r="A48" s="78"/>
      <c r="B48" s="9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78"/>
      <c r="B49" s="9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78"/>
      <c r="B50" s="9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78"/>
      <c r="B51" s="9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78"/>
      <c r="B52" s="9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78"/>
      <c r="B53" s="9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78"/>
      <c r="B54" s="9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78"/>
      <c r="B55" s="9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78"/>
      <c r="B56" s="9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78"/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78"/>
      <c r="B58" s="9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2.75">
      <c r="A59" s="78"/>
      <c r="B59" s="9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2.75">
      <c r="A60" s="78"/>
      <c r="B60" s="9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2.75">
      <c r="A61" s="78"/>
      <c r="B61" s="9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2.75">
      <c r="A62" s="78"/>
      <c r="B62" s="9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2.75">
      <c r="A63" s="78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2.75">
      <c r="A64" s="78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2.75">
      <c r="A65" s="78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2.75">
      <c r="A66" s="78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2.75">
      <c r="A67" s="78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2.75">
      <c r="A68" s="78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2.75">
      <c r="A69" s="78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t="12.75">
      <c r="A70" s="78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ht="12.75">
      <c r="A71" s="78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2.75">
      <c r="A72" s="78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2.75">
      <c r="A73" s="78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2.75">
      <c r="A74" s="78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 ht="12.75">
      <c r="A75" s="78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1:12" ht="12.75">
      <c r="A76" s="78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1:12" ht="12.75">
      <c r="A77" s="78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ht="12.75">
      <c r="A78" s="78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ht="12.75">
      <c r="A79" s="78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2.75">
      <c r="A80" s="78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2.75">
      <c r="A81" s="78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2.75">
      <c r="A82" s="78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2.75">
      <c r="A83" s="78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2.75">
      <c r="A84" s="78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2.75">
      <c r="A85" s="78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 ht="12.75">
      <c r="A86" s="78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ht="12.75">
      <c r="A87" s="78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 ht="12.75">
      <c r="A88" s="78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 ht="12.75">
      <c r="A89" s="78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2.75">
      <c r="A90" s="78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2.75">
      <c r="A91" s="78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2.75">
      <c r="A92" s="78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2.75">
      <c r="A93" s="78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2.75">
      <c r="A94" s="78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2.75">
      <c r="A95" s="78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2.75">
      <c r="A96" s="78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2.75">
      <c r="A97" s="78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2.75">
      <c r="A98" s="78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78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78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78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78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78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78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78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78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78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78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78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78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78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78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78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78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78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78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78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78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78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78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78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78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78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78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78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78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78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78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78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78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78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78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78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78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78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78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78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78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78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78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78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78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78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78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78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78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78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78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78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78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78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78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78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78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78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78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78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78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78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78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78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78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78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78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78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78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78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78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78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78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78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78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78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78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78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78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78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78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78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78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78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78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78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78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78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78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78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78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78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78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78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78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78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78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78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78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78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78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78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78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78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78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78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78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78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78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78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78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78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78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78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78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78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78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78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78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78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78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78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78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78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78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78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78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78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78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78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78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78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78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78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78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78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78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78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78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78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78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78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78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78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78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78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78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78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78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78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78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78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78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78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78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78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78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78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78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78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78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78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78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78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78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78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78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78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78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78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78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78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78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78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78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78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78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78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78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78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78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78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78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78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78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78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78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78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78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78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78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78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78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78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78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78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78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78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78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78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78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78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78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78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78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78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78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78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78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78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78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78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78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78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</sheetData>
  <sheetProtection/>
  <mergeCells count="2">
    <mergeCell ref="A1:L1"/>
    <mergeCell ref="A31:B3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2015-12-05T06:33:23Z</cp:lastPrinted>
  <dcterms:created xsi:type="dcterms:W3CDTF">2013-09-11T11:00:21Z</dcterms:created>
  <dcterms:modified xsi:type="dcterms:W3CDTF">2015-12-05T06:41:02Z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