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OPĆI DIO" sheetId="1" r:id="rId1"/>
    <sheet name="PRIHODI" sheetId="2" r:id="rId2"/>
    <sheet name="RASHODI" sheetId="3" r:id="rId3"/>
    <sheet name="RAČUN FINANCIRANJA" sheetId="4" r:id="rId4"/>
  </sheets>
  <definedNames/>
  <calcPr fullCalcOnLoad="1"/>
</workbook>
</file>

<file path=xl/sharedStrings.xml><?xml version="1.0" encoding="utf-8"?>
<sst xmlns="http://schemas.openxmlformats.org/spreadsheetml/2006/main" count="185" uniqueCount="132">
  <si>
    <t>RAZRED</t>
  </si>
  <si>
    <t>NAZIV PRIHODA</t>
  </si>
  <si>
    <t>Odjeljak</t>
  </si>
  <si>
    <t>Podskupina</t>
  </si>
  <si>
    <t>Skupina</t>
  </si>
  <si>
    <t>Izvršenje 2012.</t>
  </si>
  <si>
    <t>A.  RAČUN PRIHODA I RASHODA</t>
  </si>
  <si>
    <t xml:space="preserve">     PRIHODI</t>
  </si>
  <si>
    <t>Prihodi poslovanja</t>
  </si>
  <si>
    <t>Prihodi od imovine</t>
  </si>
  <si>
    <t>Prihodi od financijske imovine</t>
  </si>
  <si>
    <t>Kamate na oročena sredstva i depozite po viđenju</t>
  </si>
  <si>
    <t>Prihodi od nefinancijske imovine</t>
  </si>
  <si>
    <t>Prihodi od upravnih i administrativnih pristojbi, pristojbi po posebnim propisima i naknadama</t>
  </si>
  <si>
    <t>Prihodi po posebnim propisima</t>
  </si>
  <si>
    <t>Ostali nespomenuti prihodi</t>
  </si>
  <si>
    <t>Ostali prihodi</t>
  </si>
  <si>
    <t>Prihodi od prodaje nefinancijske imovine</t>
  </si>
  <si>
    <t>Prihodi od prodaje proizvedene dugotrajne imovine</t>
  </si>
  <si>
    <t>Prihodi od prodaje prijevoznih sredstava</t>
  </si>
  <si>
    <t>Prijevozna sredstva u cestovnom prometu</t>
  </si>
  <si>
    <t>Primici od zaduživanja</t>
  </si>
  <si>
    <t>RASHODI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</si>
  <si>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</si>
  <si>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</si>
  <si>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</si>
  <si>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</si>
  <si>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</si>
  <si>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</si>
  <si>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</si>
  <si>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</si>
  <si>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</si>
  <si>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</si>
  <si>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</si>
  <si>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</si>
  <si>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</si>
  <si>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</si>
  <si>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</si>
  <si>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</si>
  <si>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</si>
  <si>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</si>
  <si>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</si>
  <si>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</si>
  <si>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</si>
  <si>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</si>
  <si>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</si>
  <si>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Intelektualne i osbne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</si>
  <si>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</si>
  <si>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</si>
  <si>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</si>
  <si>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</si>
  <si>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</si>
  <si>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</si>
  <si>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</si>
  <si>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</si>
  <si>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Kamate za primljene kredite i zajmove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</si>
  <si>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</si>
  <si>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</si>
  <si>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</si>
  <si>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</si>
  <si>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</si>
  <si>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 xml:space="preserve">     PRIMICI</t>
  </si>
  <si>
    <t>UKUPNI RASHODI (razred 3 + 4)</t>
  </si>
  <si>
    <t>Rashodi za nabavu nefinacijske imovine</t>
  </si>
  <si>
    <t>Rashodi za nabavu proizvedene dugotrajne imovine</t>
  </si>
  <si>
    <t>Postrojenja i oprema</t>
  </si>
  <si>
    <t>Uredska oprema i namještaj</t>
  </si>
  <si>
    <t>Komunikacijska oprema</t>
  </si>
  <si>
    <t>Instrumenti, uređaji i strojevi</t>
  </si>
  <si>
    <t>Prijevozna sredstva</t>
  </si>
  <si>
    <t>Nematerijalna proizvedena imovina</t>
  </si>
  <si>
    <t>Ulaganja u računalne programe</t>
  </si>
  <si>
    <t xml:space="preserve"> A. RAČUN PRIHODA I RASHODA</t>
  </si>
  <si>
    <t>1. PRIHODI POSLOVANJA</t>
  </si>
  <si>
    <t>2. PRIHODI OD PRODAJE NEFINANCIJSKE IMOVINE</t>
  </si>
  <si>
    <t>3. UKUPNO PRIHODI</t>
  </si>
  <si>
    <t>4. RASHODI POSLOVANJA</t>
  </si>
  <si>
    <t>5. RASHODI ZA NABAVU NEFINANCIJSKE IMOVINE</t>
  </si>
  <si>
    <t>2. IZDACI ZA FINANC. IMOVINU I OTPLATU ZAJMOVA</t>
  </si>
  <si>
    <t>3. RAZLIKA – zaduživanja / financiranja (1-2)</t>
  </si>
  <si>
    <t>C. VIŠAK / MANJAK PRIHODA</t>
  </si>
  <si>
    <t>1. VIŠAK PRIHODA IZ PRETHODNOG RAZDOBLJA</t>
  </si>
  <si>
    <t>2. MANJAK PRIHODA</t>
  </si>
  <si>
    <t>D.  REKAPITULACIJA</t>
  </si>
  <si>
    <t>2. UKUPNO RASHODI I IZDACI</t>
  </si>
  <si>
    <t>Na temelju Zakona o proračunu (NN 87/08 i 136/12) i Pravilnika o polugodišnjem i godišnjem izvještaju o izvršenju proračuna</t>
  </si>
  <si>
    <t>B. RAČUN FINANCIRANJA</t>
  </si>
  <si>
    <t>Izdaci za financijsku imovinu i otplate zajmova</t>
  </si>
  <si>
    <t>Izdaci za otplatu glavnice primljenih kredita i zajmova</t>
  </si>
  <si>
    <t>3. VIŠAK PRIHODA IZ PRETHODNOG RAZDOBLJA</t>
  </si>
  <si>
    <t>1. PRIMICI OD FINANCIJSKE IMOVINE I ZADUŽIVANJA</t>
  </si>
  <si>
    <t>1. UKUPNO PRIHODI I PRIMICI + VIŠAK</t>
  </si>
  <si>
    <t>OPĆI DIO</t>
  </si>
  <si>
    <t>B.  RAČUN FINANCIRANJA</t>
  </si>
  <si>
    <t>UKUPNI PRIHODI (razred 6 + 7)</t>
  </si>
  <si>
    <t>Ostale naknade troškova zaposlenima</t>
  </si>
  <si>
    <t>Zakupnine i najamnine</t>
  </si>
  <si>
    <t xml:space="preserve">Ostali nespomenuti fin. rash. slivna vodna nakn. </t>
  </si>
  <si>
    <t>Građevinski objekti</t>
  </si>
  <si>
    <t>Poslovni objekti</t>
  </si>
  <si>
    <t>Materijal i sirovine</t>
  </si>
  <si>
    <t xml:space="preserve">Tekuće pomoći unutar općeg proračuna - nerazvrstane ceste </t>
  </si>
  <si>
    <t>Usluge promidžbe i informiranja i oglasi</t>
  </si>
  <si>
    <t>Kamate za primljene zajmove od trgovačkih društava</t>
  </si>
  <si>
    <t>Prijevozna sredstva u cestovnom prometu-osobni automobil</t>
  </si>
  <si>
    <t>Primici od financijske imovine i zaduživanja</t>
  </si>
  <si>
    <t>Primljeni zajmovi od trgovačkih društava i obrtnika izvan javnog sektora</t>
  </si>
  <si>
    <t>Otplata glavnice primljenih zajmova od trgovačkih društava i obrtnika  izvan javnog sektora</t>
  </si>
  <si>
    <t>Otplata glavnice primljenih zajmova od tuzemnih trgovačkih društava izvan javnog sektora</t>
  </si>
  <si>
    <t>Izvorni plan 2013.</t>
  </si>
  <si>
    <t>Izvršenje 2013.</t>
  </si>
  <si>
    <t>Indeks izvršenja 2013/2012</t>
  </si>
  <si>
    <t>Indeks izvršenja        2013.</t>
  </si>
  <si>
    <t>GODIŠNJI IZVJEŠTAJ O IZVRŠENJU FINANCIJSKOG PLANA ZA 2013. GODINU</t>
  </si>
  <si>
    <t>Prihodi i rashodi, te primici i izdaci po ekononmskoj klasifikaciji utvrđuju se u Računu prihoda i rashoda i Računu financiranja za 2013. godinu:</t>
  </si>
  <si>
    <t>Pomoći od subjekata unutar općeg proračuna</t>
  </si>
  <si>
    <t>Pomoći od ostalih subjekata unutar općeg proračuna</t>
  </si>
  <si>
    <t>Tekuće pomoći od ostalih subjekata unutar općeg proračuna</t>
  </si>
  <si>
    <t>Prihodi od zakupa i iznajmljivanja imovine</t>
  </si>
  <si>
    <t>Naknade za ceste (godišnja naknada za uporabu javnih cesta što se plaća pri reg. mot. i priklj. vozila) i ostale naknade)</t>
  </si>
  <si>
    <t xml:space="preserve">Prihodi od kamata na dane zajmove </t>
  </si>
  <si>
    <t>Prihodi od kamata na dane zajmove drugim razinama vlasti</t>
  </si>
  <si>
    <t>Kazne, upravne mjere i ostali prihodi</t>
  </si>
  <si>
    <t>Ceste, željeznice i ostali prometni objekti</t>
  </si>
  <si>
    <t>Oprema za održavanje i zaštitu</t>
  </si>
  <si>
    <t>Ostale usluge i troš. vođenja i naplate cestarine</t>
  </si>
  <si>
    <t xml:space="preserve">Naknada troškova osobama izvan radnog odnosa </t>
  </si>
  <si>
    <t xml:space="preserve">Ostali prihodi na temelju ugovornih obveza sufinanciranje lokalne samouprave, sufinanciranje s Gradovima Novaljom i Otočcem </t>
  </si>
  <si>
    <r>
      <t>ŽUPANIJSKA UPRAVA ZA CESTE LIČKO-SENJSKE ŽUPANIJE</t>
    </r>
    <r>
      <rPr>
        <sz val="12"/>
        <rFont val="Arial"/>
        <family val="2"/>
      </rPr>
      <t xml:space="preserve"> podnosi</t>
    </r>
  </si>
  <si>
    <t>7. UKUPNI RASHODI</t>
  </si>
  <si>
    <t xml:space="preserve">6. MANJAK PRIHODA IZ 2012. </t>
  </si>
  <si>
    <t>8. RAZLIKA – višak / manjak (3 – 7)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</si>
</sst>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</numFmts>
  <fonts count="2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1" fillId="2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4" borderId="0" xfId="0" applyFill="1" applyAlignment="1">
      <alignment/>
    </xf>
    <xf numFmtId="4" fontId="10" fillId="24" borderId="0" xfId="0" applyNumberFormat="1" applyFont="1" applyFill="1" applyBorder="1" applyAlignment="1">
      <alignment horizontal="right" vertical="center"/>
    </xf>
    <xf numFmtId="4" fontId="1" fillId="24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25" borderId="13" xfId="0" applyNumberFormat="1" applyFont="1" applyFill="1" applyBorder="1" applyAlignment="1">
      <alignment horizontal="right" vertical="center"/>
    </xf>
    <xf numFmtId="4" fontId="1" fillId="25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2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/>
    </xf>
    <xf numFmtId="0" fontId="0" fillId="22" borderId="1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1" fillId="25" borderId="24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4" fontId="0" fillId="24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25" borderId="23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0.7109375" style="9" customWidth="1"/>
    <col min="2" max="4" width="14.7109375" style="9" customWidth="1"/>
    <col min="5" max="6" width="10.7109375" style="9" customWidth="1"/>
    <col min="7" max="9" width="16.7109375" style="9" customWidth="1"/>
    <col min="10" max="16384" width="9.140625" style="9" customWidth="1"/>
  </cols>
  <sheetData>
    <row r="1" spans="1:6" ht="15" customHeight="1">
      <c r="A1" s="132" t="s">
        <v>85</v>
      </c>
      <c r="B1" s="132"/>
      <c r="C1" s="132"/>
      <c r="D1" s="132"/>
      <c r="E1" s="132"/>
      <c r="F1" s="132"/>
    </row>
    <row r="2" spans="1:6" ht="15" customHeight="1">
      <c r="A2" s="133" t="s">
        <v>128</v>
      </c>
      <c r="B2" s="133"/>
      <c r="C2" s="133"/>
      <c r="D2" s="133"/>
      <c r="E2" s="133"/>
      <c r="F2" s="133"/>
    </row>
    <row r="3" spans="1:6" ht="15" customHeight="1">
      <c r="A3" s="18"/>
      <c r="B3" s="18"/>
      <c r="C3" s="18"/>
      <c r="D3" s="18"/>
      <c r="E3" s="18"/>
      <c r="F3" s="18"/>
    </row>
    <row r="4" spans="1:6" ht="15" customHeight="1">
      <c r="A4" s="33" t="s">
        <v>92</v>
      </c>
      <c r="B4" s="18"/>
      <c r="C4" s="18"/>
      <c r="D4" s="18"/>
      <c r="E4" s="18"/>
      <c r="F4" s="18"/>
    </row>
    <row r="5" ht="15" customHeight="1"/>
    <row r="6" spans="1:6" ht="15">
      <c r="A6" s="131" t="s">
        <v>113</v>
      </c>
      <c r="B6" s="131"/>
      <c r="C6" s="131"/>
      <c r="D6" s="131"/>
      <c r="E6" s="131"/>
      <c r="F6" s="131"/>
    </row>
    <row r="7" ht="15.75" thickBot="1">
      <c r="A7" s="17"/>
    </row>
    <row r="8" spans="1:6" ht="39.75" customHeight="1" thickBot="1">
      <c r="A8" s="23" t="s">
        <v>72</v>
      </c>
      <c r="B8" s="89" t="s">
        <v>5</v>
      </c>
      <c r="C8" s="89" t="s">
        <v>109</v>
      </c>
      <c r="D8" s="89" t="s">
        <v>110</v>
      </c>
      <c r="E8" s="89" t="s">
        <v>111</v>
      </c>
      <c r="F8" s="89" t="s">
        <v>112</v>
      </c>
    </row>
    <row r="9" spans="1:6" ht="6" customHeight="1">
      <c r="A9" s="19"/>
      <c r="B9" s="20"/>
      <c r="C9" s="20"/>
      <c r="D9" s="20"/>
      <c r="E9" s="28"/>
      <c r="F9" s="28"/>
    </row>
    <row r="10" spans="1:6" ht="18" customHeight="1">
      <c r="A10" s="21" t="s">
        <v>73</v>
      </c>
      <c r="B10" s="22">
        <v>45848844</v>
      </c>
      <c r="C10" s="22">
        <f>PRIHODI!G9</f>
        <v>40822054</v>
      </c>
      <c r="D10" s="22">
        <f>PRIHODI!H9</f>
        <v>37758900</v>
      </c>
      <c r="E10" s="90">
        <f aca="true" t="shared" si="0" ref="E10:E16">D10/B10*100</f>
        <v>82.35518435317584</v>
      </c>
      <c r="F10" s="90">
        <f aca="true" t="shared" si="1" ref="F10:F16">D10/C10*100</f>
        <v>92.49632563809749</v>
      </c>
    </row>
    <row r="11" spans="1:6" ht="18" customHeight="1">
      <c r="A11" s="21" t="s">
        <v>74</v>
      </c>
      <c r="B11" s="22">
        <f>PRIHODI!F27</f>
        <v>10000</v>
      </c>
      <c r="C11" s="22">
        <f>PRIHODI!G27</f>
        <v>30000</v>
      </c>
      <c r="D11" s="22">
        <f>PRIHODI!H27</f>
        <v>30000</v>
      </c>
      <c r="E11" s="90">
        <f t="shared" si="0"/>
        <v>300</v>
      </c>
      <c r="F11" s="90">
        <f t="shared" si="1"/>
        <v>100</v>
      </c>
    </row>
    <row r="12" spans="1:6" s="28" customFormat="1" ht="18" customHeight="1">
      <c r="A12" s="21" t="s">
        <v>75</v>
      </c>
      <c r="B12" s="22">
        <f>B10+B11</f>
        <v>45858844</v>
      </c>
      <c r="C12" s="22">
        <f>C10+C11</f>
        <v>40852054</v>
      </c>
      <c r="D12" s="22">
        <f>D10+D11</f>
        <v>37788900</v>
      </c>
      <c r="E12" s="90">
        <f t="shared" si="0"/>
        <v>82.40264407886077</v>
      </c>
      <c r="F12" s="90">
        <f t="shared" si="1"/>
        <v>92.50183601539351</v>
      </c>
    </row>
    <row r="13" spans="1:6" ht="18" customHeight="1">
      <c r="A13" s="21" t="s">
        <v>76</v>
      </c>
      <c r="B13" s="22">
        <f>RASHODI!F7</f>
        <v>48586733</v>
      </c>
      <c r="C13" s="22">
        <f>RASHODI!G7</f>
        <v>39625000</v>
      </c>
      <c r="D13" s="22">
        <f>RASHODI!H7</f>
        <v>36242641</v>
      </c>
      <c r="E13" s="90">
        <f t="shared" si="0"/>
        <v>74.59369824268694</v>
      </c>
      <c r="F13" s="90">
        <f t="shared" si="1"/>
        <v>91.46407823343849</v>
      </c>
    </row>
    <row r="14" spans="1:6" ht="18" customHeight="1">
      <c r="A14" s="21" t="s">
        <v>77</v>
      </c>
      <c r="B14" s="22">
        <f>RASHODI!F63</f>
        <v>1559492</v>
      </c>
      <c r="C14" s="22">
        <f>RASHODI!G63</f>
        <v>1206000</v>
      </c>
      <c r="D14" s="22">
        <f>RASHODI!H63</f>
        <v>665762</v>
      </c>
      <c r="E14" s="90">
        <f t="shared" si="0"/>
        <v>42.69095320783948</v>
      </c>
      <c r="F14" s="90">
        <f t="shared" si="1"/>
        <v>55.20414593698176</v>
      </c>
    </row>
    <row r="15" spans="1:6" ht="18" customHeight="1">
      <c r="A15" s="21" t="s">
        <v>130</v>
      </c>
      <c r="B15" s="22">
        <v>21054</v>
      </c>
      <c r="C15" s="22">
        <v>21054</v>
      </c>
      <c r="D15" s="22">
        <v>21054</v>
      </c>
      <c r="E15" s="90"/>
      <c r="F15" s="90"/>
    </row>
    <row r="16" spans="1:6" s="28" customFormat="1" ht="18" customHeight="1">
      <c r="A16" s="21" t="s">
        <v>129</v>
      </c>
      <c r="B16" s="22">
        <f>B13+B14</f>
        <v>50146225</v>
      </c>
      <c r="C16" s="22">
        <f>C13+C14</f>
        <v>40831000</v>
      </c>
      <c r="D16" s="22">
        <f>D13+D14+D15</f>
        <v>36929457</v>
      </c>
      <c r="E16" s="90">
        <f t="shared" si="0"/>
        <v>73.64354345715954</v>
      </c>
      <c r="F16" s="90">
        <f t="shared" si="1"/>
        <v>90.44465479660062</v>
      </c>
    </row>
    <row r="17" spans="1:6" s="14" customFormat="1" ht="18" customHeight="1">
      <c r="A17" s="24" t="s">
        <v>131</v>
      </c>
      <c r="B17" s="25">
        <f>B12-B16</f>
        <v>-4287381</v>
      </c>
      <c r="C17" s="25">
        <f>C12-C16</f>
        <v>21054</v>
      </c>
      <c r="D17" s="25">
        <f>D12-D16</f>
        <v>859443</v>
      </c>
      <c r="E17" s="26"/>
      <c r="F17" s="26"/>
    </row>
    <row r="18" spans="1:6" ht="19.5" customHeight="1">
      <c r="A18" s="91"/>
      <c r="B18" s="28"/>
      <c r="C18" s="28"/>
      <c r="D18" s="28"/>
      <c r="E18" s="28"/>
      <c r="F18" s="28"/>
    </row>
    <row r="19" spans="1:6" ht="19.5" customHeight="1" thickBot="1">
      <c r="A19" s="91"/>
      <c r="B19" s="28"/>
      <c r="C19" s="28"/>
      <c r="D19" s="28"/>
      <c r="E19" s="28"/>
      <c r="F19" s="28"/>
    </row>
    <row r="20" spans="1:6" ht="39.75" customHeight="1" thickBot="1">
      <c r="A20" s="23" t="s">
        <v>86</v>
      </c>
      <c r="B20" s="89" t="s">
        <v>5</v>
      </c>
      <c r="C20" s="89" t="s">
        <v>109</v>
      </c>
      <c r="D20" s="89" t="s">
        <v>110</v>
      </c>
      <c r="E20" s="89" t="s">
        <v>111</v>
      </c>
      <c r="F20" s="89" t="s">
        <v>112</v>
      </c>
    </row>
    <row r="21" spans="1:6" ht="6" customHeight="1">
      <c r="A21" s="19"/>
      <c r="B21" s="20"/>
      <c r="C21" s="20"/>
      <c r="D21" s="20"/>
      <c r="E21" s="28"/>
      <c r="F21" s="28"/>
    </row>
    <row r="22" spans="1:6" ht="18" customHeight="1">
      <c r="A22" s="21" t="s">
        <v>90</v>
      </c>
      <c r="B22" s="22">
        <f>'RAČUN FINANCIRANJA'!F7</f>
        <v>0</v>
      </c>
      <c r="C22" s="22">
        <v>0</v>
      </c>
      <c r="D22" s="22">
        <v>0</v>
      </c>
      <c r="E22" s="32">
        <v>0</v>
      </c>
      <c r="F22" s="90">
        <f>0</f>
        <v>0</v>
      </c>
    </row>
    <row r="23" spans="1:8" ht="18" customHeight="1">
      <c r="A23" s="21" t="s">
        <v>78</v>
      </c>
      <c r="B23" s="22">
        <f>'RAČUN FINANCIRANJA'!F14</f>
        <v>19871</v>
      </c>
      <c r="C23" s="22">
        <f>'RAČUN FINANCIRANJA'!G14</f>
        <v>0</v>
      </c>
      <c r="D23" s="22">
        <f>'RAČUN FINANCIRANJA'!H14</f>
        <v>0</v>
      </c>
      <c r="E23" s="90">
        <f>D23/B23*100</f>
        <v>0</v>
      </c>
      <c r="F23" s="90">
        <v>0</v>
      </c>
      <c r="H23" s="30"/>
    </row>
    <row r="24" spans="1:6" s="14" customFormat="1" ht="18" customHeight="1">
      <c r="A24" s="24" t="s">
        <v>79</v>
      </c>
      <c r="B24" s="25">
        <f>B22-B23</f>
        <v>-19871</v>
      </c>
      <c r="C24" s="25">
        <f>C22-C23</f>
        <v>0</v>
      </c>
      <c r="D24" s="25">
        <f>D22-D23</f>
        <v>0</v>
      </c>
      <c r="E24" s="27">
        <v>0</v>
      </c>
      <c r="F24" s="27">
        <v>0</v>
      </c>
    </row>
    <row r="25" spans="1:6" ht="19.5" customHeight="1">
      <c r="A25" s="91"/>
      <c r="B25" s="28"/>
      <c r="C25" s="28"/>
      <c r="D25" s="28"/>
      <c r="E25" s="28"/>
      <c r="F25" s="28"/>
    </row>
    <row r="26" spans="1:6" ht="19.5" customHeight="1" thickBot="1">
      <c r="A26" s="91"/>
      <c r="B26" s="28"/>
      <c r="C26" s="28"/>
      <c r="D26" s="28"/>
      <c r="E26" s="28"/>
      <c r="F26" s="28"/>
    </row>
    <row r="27" spans="1:6" ht="39.75" customHeight="1" thickBot="1">
      <c r="A27" s="23" t="s">
        <v>80</v>
      </c>
      <c r="B27" s="89" t="s">
        <v>5</v>
      </c>
      <c r="C27" s="89" t="s">
        <v>109</v>
      </c>
      <c r="D27" s="89" t="s">
        <v>110</v>
      </c>
      <c r="E27" s="89" t="s">
        <v>111</v>
      </c>
      <c r="F27" s="89" t="s">
        <v>112</v>
      </c>
    </row>
    <row r="28" spans="1:6" ht="6" customHeight="1">
      <c r="A28" s="19"/>
      <c r="B28" s="20"/>
      <c r="C28" s="20"/>
      <c r="D28" s="20"/>
      <c r="E28" s="28"/>
      <c r="F28" s="28"/>
    </row>
    <row r="29" spans="1:6" s="28" customFormat="1" ht="18" customHeight="1">
      <c r="A29" s="21" t="s">
        <v>81</v>
      </c>
      <c r="B29" s="22">
        <v>4286198</v>
      </c>
      <c r="C29" s="22">
        <v>0</v>
      </c>
      <c r="D29" s="22">
        <v>0</v>
      </c>
      <c r="E29" s="90">
        <f>D29/B29*100</f>
        <v>0</v>
      </c>
      <c r="F29" s="32">
        <v>0</v>
      </c>
    </row>
    <row r="30" spans="1:6" ht="18" customHeight="1">
      <c r="A30" s="21" t="s">
        <v>82</v>
      </c>
      <c r="B30" s="22">
        <v>4307252</v>
      </c>
      <c r="C30" s="22">
        <v>21054</v>
      </c>
      <c r="D30" s="22">
        <v>0</v>
      </c>
      <c r="E30" s="32">
        <v>0</v>
      </c>
      <c r="F30" s="32">
        <v>0</v>
      </c>
    </row>
    <row r="31" spans="1:6" s="14" customFormat="1" ht="19.5" customHeight="1" thickBot="1">
      <c r="A31" s="29" t="s">
        <v>89</v>
      </c>
      <c r="B31" s="27">
        <f>B29-B30</f>
        <v>-21054</v>
      </c>
      <c r="C31" s="27">
        <f>C29-C30</f>
        <v>-21054</v>
      </c>
      <c r="D31" s="27">
        <f>D29-D30</f>
        <v>0</v>
      </c>
      <c r="E31" s="41">
        <v>0</v>
      </c>
      <c r="F31" s="41">
        <v>0</v>
      </c>
    </row>
    <row r="32" spans="1:6" ht="39.75" customHeight="1" thickBot="1">
      <c r="A32" s="23" t="s">
        <v>83</v>
      </c>
      <c r="B32" s="89" t="s">
        <v>5</v>
      </c>
      <c r="C32" s="89" t="s">
        <v>109</v>
      </c>
      <c r="D32" s="89" t="s">
        <v>110</v>
      </c>
      <c r="E32" s="89" t="s">
        <v>111</v>
      </c>
      <c r="F32" s="89" t="s">
        <v>112</v>
      </c>
    </row>
    <row r="33" spans="1:6" ht="6" customHeight="1">
      <c r="A33" s="19"/>
      <c r="B33" s="20"/>
      <c r="C33" s="20"/>
      <c r="D33" s="20"/>
      <c r="E33" s="28"/>
      <c r="F33" s="28"/>
    </row>
    <row r="34" spans="1:6" ht="18" customHeight="1">
      <c r="A34" s="21" t="s">
        <v>91</v>
      </c>
      <c r="B34" s="22">
        <f>B12</f>
        <v>45858844</v>
      </c>
      <c r="C34" s="22">
        <f>C12+C29</f>
        <v>40852054</v>
      </c>
      <c r="D34" s="31">
        <f>D12</f>
        <v>37788900</v>
      </c>
      <c r="E34" s="90">
        <f>D34/B34*100</f>
        <v>82.40264407886077</v>
      </c>
      <c r="F34" s="90">
        <f>D34/C34*100</f>
        <v>92.50183601539351</v>
      </c>
    </row>
    <row r="35" spans="1:6" ht="18" customHeight="1">
      <c r="A35" s="21" t="s">
        <v>84</v>
      </c>
      <c r="B35" s="22">
        <f>B16+B23</f>
        <v>50166096</v>
      </c>
      <c r="C35" s="22">
        <f>C16+C23</f>
        <v>40831000</v>
      </c>
      <c r="D35" s="31">
        <f>D16+D23</f>
        <v>36929457</v>
      </c>
      <c r="E35" s="90">
        <f>D35/B35*100</f>
        <v>73.61437294223573</v>
      </c>
      <c r="F35" s="90">
        <f>D35/C35*100</f>
        <v>90.44465479660062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>
      <c r="B41" s="30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3">
    <mergeCell ref="A6:F6"/>
    <mergeCell ref="A1:F1"/>
    <mergeCell ref="A2:F2"/>
  </mergeCells>
  <printOptions/>
  <pageMargins left="0.45" right="0.24" top="0.7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3">
      <selection activeCell="M19" sqref="M19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10" width="10.7109375" style="0" customWidth="1"/>
  </cols>
  <sheetData>
    <row r="1" ht="12.75">
      <c r="A1" t="s">
        <v>114</v>
      </c>
    </row>
    <row r="2" spans="1:4" ht="18" customHeight="1">
      <c r="A2" s="134" t="s">
        <v>6</v>
      </c>
      <c r="B2" s="134"/>
      <c r="C2" s="134"/>
      <c r="D2" s="134"/>
    </row>
    <row r="3" spans="1:4" ht="18" customHeight="1">
      <c r="A3" s="134" t="s">
        <v>7</v>
      </c>
      <c r="B3" s="134"/>
      <c r="C3" s="134"/>
      <c r="D3" s="134"/>
    </row>
    <row r="4" spans="1:11" s="2" customFormat="1" ht="38.25" customHeight="1">
      <c r="A4" s="62" t="s">
        <v>0</v>
      </c>
      <c r="B4" s="62" t="s">
        <v>4</v>
      </c>
      <c r="C4" s="62" t="s">
        <v>3</v>
      </c>
      <c r="D4" s="62" t="s">
        <v>2</v>
      </c>
      <c r="E4" s="63" t="s">
        <v>1</v>
      </c>
      <c r="F4" s="55" t="s">
        <v>5</v>
      </c>
      <c r="G4" s="55" t="s">
        <v>109</v>
      </c>
      <c r="H4" s="55" t="s">
        <v>110</v>
      </c>
      <c r="I4" s="55" t="s">
        <v>111</v>
      </c>
      <c r="J4" s="55" t="s">
        <v>112</v>
      </c>
      <c r="K4" s="3"/>
    </row>
    <row r="5" spans="1:13" ht="12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M5" s="34"/>
    </row>
    <row r="6" spans="1:10" ht="6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s="9" customFormat="1" ht="15" customHeight="1" thickBot="1">
      <c r="A7" s="135" t="s">
        <v>94</v>
      </c>
      <c r="B7" s="136"/>
      <c r="C7" s="136"/>
      <c r="D7" s="136"/>
      <c r="E7" s="136"/>
      <c r="F7" s="92">
        <f>F9+F27</f>
        <v>45858844</v>
      </c>
      <c r="G7" s="92">
        <f>G9+G27</f>
        <v>40852054</v>
      </c>
      <c r="H7" s="92">
        <f>H9+H27</f>
        <v>37788900</v>
      </c>
      <c r="I7" s="43">
        <f>H7/F7*100</f>
        <v>82.40264407886077</v>
      </c>
      <c r="J7" s="44">
        <f>H7/G7*100</f>
        <v>92.50183601539351</v>
      </c>
    </row>
    <row r="8" spans="1:10" s="9" customFormat="1" ht="11.25" customHeight="1" thickBot="1">
      <c r="A8" s="93"/>
      <c r="B8" s="94"/>
      <c r="C8" s="94"/>
      <c r="D8" s="94"/>
      <c r="E8" s="95"/>
      <c r="F8" s="96"/>
      <c r="G8" s="96"/>
      <c r="H8" s="96"/>
      <c r="I8" s="45"/>
      <c r="J8" s="46"/>
    </row>
    <row r="9" spans="1:11" s="4" customFormat="1" ht="15.75" customHeight="1" thickBot="1">
      <c r="A9" s="97">
        <v>6</v>
      </c>
      <c r="B9" s="97"/>
      <c r="C9" s="97"/>
      <c r="D9" s="97"/>
      <c r="E9" s="98" t="s">
        <v>8</v>
      </c>
      <c r="F9" s="69">
        <f>F10+F13+F21+F24</f>
        <v>45848844</v>
      </c>
      <c r="G9" s="69">
        <f>G10+G13+G21+G24</f>
        <v>40822054</v>
      </c>
      <c r="H9" s="69">
        <f>H10+H13+H21+H24</f>
        <v>37758900</v>
      </c>
      <c r="I9" s="47">
        <f aca="true" t="shared" si="0" ref="I9:I21">H9/F9*100</f>
        <v>82.35518435317584</v>
      </c>
      <c r="J9" s="47">
        <f aca="true" t="shared" si="1" ref="J9:J21">H9/G9*100</f>
        <v>92.49632563809749</v>
      </c>
      <c r="K9" s="36"/>
    </row>
    <row r="10" spans="1:10" s="4" customFormat="1" ht="15.75" customHeight="1">
      <c r="A10" s="97"/>
      <c r="B10" s="97">
        <v>63</v>
      </c>
      <c r="C10" s="97"/>
      <c r="D10" s="97"/>
      <c r="E10" s="98" t="s">
        <v>115</v>
      </c>
      <c r="F10" s="72">
        <f aca="true" t="shared" si="2" ref="F10:H11">F11</f>
        <v>33034520</v>
      </c>
      <c r="G10" s="72">
        <f t="shared" si="2"/>
        <v>26160890</v>
      </c>
      <c r="H10" s="99">
        <f t="shared" si="2"/>
        <v>24025336</v>
      </c>
      <c r="I10" s="45">
        <f t="shared" si="0"/>
        <v>72.72797061982436</v>
      </c>
      <c r="J10" s="45">
        <f t="shared" si="1"/>
        <v>91.8368450003039</v>
      </c>
    </row>
    <row r="11" spans="1:12" s="8" customFormat="1" ht="28.5" customHeight="1">
      <c r="A11" s="100"/>
      <c r="B11" s="100"/>
      <c r="C11" s="101">
        <v>634</v>
      </c>
      <c r="D11" s="100"/>
      <c r="E11" s="102" t="s">
        <v>116</v>
      </c>
      <c r="F11" s="103">
        <f t="shared" si="2"/>
        <v>33034520</v>
      </c>
      <c r="G11" s="104">
        <f t="shared" si="2"/>
        <v>26160890</v>
      </c>
      <c r="H11" s="103">
        <f t="shared" si="2"/>
        <v>24025336</v>
      </c>
      <c r="I11" s="105">
        <f t="shared" si="0"/>
        <v>72.72797061982436</v>
      </c>
      <c r="J11" s="105">
        <f t="shared" si="1"/>
        <v>91.8368450003039</v>
      </c>
      <c r="L11" s="39"/>
    </row>
    <row r="12" spans="1:10" s="4" customFormat="1" ht="27" customHeight="1">
      <c r="A12" s="97"/>
      <c r="B12" s="97"/>
      <c r="C12" s="106"/>
      <c r="D12" s="106">
        <v>6341</v>
      </c>
      <c r="E12" s="102" t="s">
        <v>117</v>
      </c>
      <c r="F12" s="60">
        <v>33034520</v>
      </c>
      <c r="G12" s="107">
        <v>26160890</v>
      </c>
      <c r="H12" s="60">
        <v>24025336</v>
      </c>
      <c r="I12" s="108">
        <f t="shared" si="0"/>
        <v>72.72797061982436</v>
      </c>
      <c r="J12" s="51">
        <f t="shared" si="1"/>
        <v>91.8368450003039</v>
      </c>
    </row>
    <row r="13" spans="1:12" s="4" customFormat="1" ht="15.75" customHeight="1">
      <c r="A13" s="77"/>
      <c r="B13" s="66">
        <v>64</v>
      </c>
      <c r="C13" s="66"/>
      <c r="D13" s="66"/>
      <c r="E13" s="71" t="s">
        <v>9</v>
      </c>
      <c r="F13" s="72">
        <f>F14+F16</f>
        <v>12442669</v>
      </c>
      <c r="G13" s="72">
        <f>G14+G16+G19</f>
        <v>12514910</v>
      </c>
      <c r="H13" s="72">
        <f>H14+H16</f>
        <v>12607739</v>
      </c>
      <c r="I13" s="99">
        <f t="shared" si="0"/>
        <v>101.3266446290583</v>
      </c>
      <c r="J13" s="72">
        <f t="shared" si="1"/>
        <v>100.74174724388749</v>
      </c>
      <c r="L13" s="35"/>
    </row>
    <row r="14" spans="1:10" s="4" customFormat="1" ht="15.75" customHeight="1">
      <c r="A14" s="77"/>
      <c r="B14" s="77"/>
      <c r="C14" s="77">
        <v>641</v>
      </c>
      <c r="D14" s="77"/>
      <c r="E14" s="109" t="s">
        <v>10</v>
      </c>
      <c r="F14" s="60">
        <f>F15</f>
        <v>13659</v>
      </c>
      <c r="G14" s="60">
        <f>G15</f>
        <v>10000</v>
      </c>
      <c r="H14" s="60">
        <f>H15</f>
        <v>5816</v>
      </c>
      <c r="I14" s="107">
        <f t="shared" si="0"/>
        <v>42.579983893403615</v>
      </c>
      <c r="J14" s="60">
        <f t="shared" si="1"/>
        <v>58.160000000000004</v>
      </c>
    </row>
    <row r="15" spans="1:10" s="4" customFormat="1" ht="15.75" customHeight="1">
      <c r="A15" s="77"/>
      <c r="B15" s="77"/>
      <c r="C15" s="77"/>
      <c r="D15" s="77">
        <v>6413</v>
      </c>
      <c r="E15" s="109" t="s">
        <v>11</v>
      </c>
      <c r="F15" s="60">
        <v>13659</v>
      </c>
      <c r="G15" s="60">
        <v>10000</v>
      </c>
      <c r="H15" s="60">
        <v>5816</v>
      </c>
      <c r="I15" s="107">
        <f t="shared" si="0"/>
        <v>42.579983893403615</v>
      </c>
      <c r="J15" s="60">
        <f t="shared" si="1"/>
        <v>58.160000000000004</v>
      </c>
    </row>
    <row r="16" spans="1:10" s="4" customFormat="1" ht="15.75" customHeight="1">
      <c r="A16" s="77"/>
      <c r="B16" s="77"/>
      <c r="C16" s="77">
        <v>642</v>
      </c>
      <c r="D16" s="77"/>
      <c r="E16" s="109" t="s">
        <v>12</v>
      </c>
      <c r="F16" s="60">
        <f>F18</f>
        <v>12429010</v>
      </c>
      <c r="G16" s="60">
        <f>G17+G18</f>
        <v>12486000</v>
      </c>
      <c r="H16" s="60">
        <f>H17+H18</f>
        <v>12601923</v>
      </c>
      <c r="I16" s="107">
        <f t="shared" si="0"/>
        <v>101.39120493104438</v>
      </c>
      <c r="J16" s="60">
        <f t="shared" si="1"/>
        <v>100.92842383469487</v>
      </c>
    </row>
    <row r="17" spans="1:10" s="4" customFormat="1" ht="15.75" customHeight="1">
      <c r="A17" s="77"/>
      <c r="B17" s="77"/>
      <c r="C17" s="77"/>
      <c r="D17" s="77">
        <v>6422</v>
      </c>
      <c r="E17" s="109" t="s">
        <v>118</v>
      </c>
      <c r="F17" s="60">
        <v>0</v>
      </c>
      <c r="G17" s="60">
        <v>27000</v>
      </c>
      <c r="H17" s="60">
        <v>19818</v>
      </c>
      <c r="I17" s="107">
        <v>0</v>
      </c>
      <c r="J17" s="60">
        <f t="shared" si="1"/>
        <v>73.4</v>
      </c>
    </row>
    <row r="18" spans="1:10" s="4" customFormat="1" ht="38.25" customHeight="1">
      <c r="A18" s="77"/>
      <c r="B18" s="77"/>
      <c r="C18" s="77"/>
      <c r="D18" s="77">
        <v>6424</v>
      </c>
      <c r="E18" s="74" t="s">
        <v>119</v>
      </c>
      <c r="F18" s="60">
        <v>12429010</v>
      </c>
      <c r="G18" s="60">
        <v>12459000</v>
      </c>
      <c r="H18" s="60">
        <v>12582105</v>
      </c>
      <c r="I18" s="107">
        <f t="shared" si="0"/>
        <v>101.23175538518355</v>
      </c>
      <c r="J18" s="60">
        <f t="shared" si="1"/>
        <v>100.98808090536961</v>
      </c>
    </row>
    <row r="19" spans="1:10" s="4" customFormat="1" ht="21" customHeight="1">
      <c r="A19" s="77"/>
      <c r="B19" s="77"/>
      <c r="C19" s="77">
        <v>643</v>
      </c>
      <c r="D19" s="77"/>
      <c r="E19" s="74" t="s">
        <v>120</v>
      </c>
      <c r="F19" s="88">
        <v>0</v>
      </c>
      <c r="G19" s="60">
        <f>G20</f>
        <v>18910</v>
      </c>
      <c r="H19" s="60">
        <v>0</v>
      </c>
      <c r="I19" s="60">
        <v>0</v>
      </c>
      <c r="J19" s="60">
        <v>0</v>
      </c>
    </row>
    <row r="20" spans="1:10" s="4" customFormat="1" ht="29.25" customHeight="1">
      <c r="A20" s="77"/>
      <c r="B20" s="77"/>
      <c r="C20" s="77"/>
      <c r="D20" s="77">
        <v>6437</v>
      </c>
      <c r="E20" s="74" t="s">
        <v>121</v>
      </c>
      <c r="F20" s="88">
        <v>0</v>
      </c>
      <c r="G20" s="60">
        <v>18910</v>
      </c>
      <c r="H20" s="60">
        <v>0</v>
      </c>
      <c r="I20" s="107">
        <v>0</v>
      </c>
      <c r="J20" s="60">
        <v>0</v>
      </c>
    </row>
    <row r="21" spans="1:10" s="4" customFormat="1" ht="39.75" customHeight="1">
      <c r="A21" s="77"/>
      <c r="B21" s="66">
        <v>65</v>
      </c>
      <c r="C21" s="66"/>
      <c r="D21" s="66"/>
      <c r="E21" s="87" t="s">
        <v>13</v>
      </c>
      <c r="F21" s="72">
        <f>F23</f>
        <v>90020</v>
      </c>
      <c r="G21" s="110">
        <f>G22</f>
        <v>8254</v>
      </c>
      <c r="H21" s="110">
        <f>H22</f>
        <v>3304</v>
      </c>
      <c r="I21" s="111">
        <f t="shared" si="0"/>
        <v>3.670295489891135</v>
      </c>
      <c r="J21" s="110">
        <f t="shared" si="1"/>
        <v>40.02907681124304</v>
      </c>
    </row>
    <row r="22" spans="1:10" s="4" customFormat="1" ht="15.75" customHeight="1">
      <c r="A22" s="77"/>
      <c r="B22" s="77"/>
      <c r="C22" s="77">
        <v>652</v>
      </c>
      <c r="D22" s="77"/>
      <c r="E22" s="109" t="s">
        <v>14</v>
      </c>
      <c r="F22" s="60">
        <f>F23</f>
        <v>90020</v>
      </c>
      <c r="G22" s="60">
        <f>G23</f>
        <v>8254</v>
      </c>
      <c r="H22" s="60">
        <f>H23</f>
        <v>3304</v>
      </c>
      <c r="I22" s="107">
        <f aca="true" t="shared" si="3" ref="I22:I30">H22/F22*100</f>
        <v>3.670295489891135</v>
      </c>
      <c r="J22" s="50">
        <f>H22/G22*100</f>
        <v>40.02907681124304</v>
      </c>
    </row>
    <row r="23" spans="1:10" s="4" customFormat="1" ht="15.75" customHeight="1">
      <c r="A23" s="77"/>
      <c r="B23" s="77"/>
      <c r="C23" s="77"/>
      <c r="D23" s="77">
        <v>6526</v>
      </c>
      <c r="E23" s="109" t="s">
        <v>15</v>
      </c>
      <c r="F23" s="60">
        <v>90020</v>
      </c>
      <c r="G23" s="60">
        <v>8254</v>
      </c>
      <c r="H23" s="60">
        <v>3304</v>
      </c>
      <c r="I23" s="107">
        <f t="shared" si="3"/>
        <v>3.670295489891135</v>
      </c>
      <c r="J23" s="50">
        <f>H23/G23*100</f>
        <v>40.02907681124304</v>
      </c>
    </row>
    <row r="24" spans="1:10" s="4" customFormat="1" ht="15" customHeight="1">
      <c r="A24" s="77"/>
      <c r="B24" s="66">
        <v>68</v>
      </c>
      <c r="C24" s="66"/>
      <c r="D24" s="66"/>
      <c r="E24" s="85" t="s">
        <v>122</v>
      </c>
      <c r="F24" s="110">
        <f>F25</f>
        <v>281635</v>
      </c>
      <c r="G24" s="110">
        <f>G26</f>
        <v>2138000</v>
      </c>
      <c r="H24" s="110">
        <f>H26</f>
        <v>1122521</v>
      </c>
      <c r="I24" s="111">
        <f t="shared" si="3"/>
        <v>398.57297565998545</v>
      </c>
      <c r="J24" s="112">
        <f aca="true" t="shared" si="4" ref="J24:J30">H24/G24*100</f>
        <v>52.5033208606174</v>
      </c>
    </row>
    <row r="25" spans="1:10" s="4" customFormat="1" ht="15.75" customHeight="1">
      <c r="A25" s="77"/>
      <c r="B25" s="77"/>
      <c r="C25" s="77">
        <v>683</v>
      </c>
      <c r="D25" s="77"/>
      <c r="E25" s="113" t="s">
        <v>16</v>
      </c>
      <c r="F25" s="60">
        <f>F26</f>
        <v>281635</v>
      </c>
      <c r="G25" s="60">
        <f>G26</f>
        <v>2138000</v>
      </c>
      <c r="H25" s="60">
        <v>1122521</v>
      </c>
      <c r="I25" s="107">
        <f t="shared" si="3"/>
        <v>398.57297565998545</v>
      </c>
      <c r="J25" s="50">
        <f t="shared" si="4"/>
        <v>52.5033208606174</v>
      </c>
    </row>
    <row r="26" spans="1:12" s="4" customFormat="1" ht="52.5" customHeight="1" thickBot="1">
      <c r="A26" s="77"/>
      <c r="B26" s="77"/>
      <c r="C26" s="77"/>
      <c r="D26" s="77">
        <v>6831</v>
      </c>
      <c r="E26" s="74" t="s">
        <v>127</v>
      </c>
      <c r="F26" s="60">
        <v>281635</v>
      </c>
      <c r="G26" s="81">
        <v>2138000</v>
      </c>
      <c r="H26" s="81">
        <v>1122521</v>
      </c>
      <c r="I26" s="107">
        <f t="shared" si="3"/>
        <v>398.57297565998545</v>
      </c>
      <c r="J26" s="50">
        <f t="shared" si="4"/>
        <v>52.5033208606174</v>
      </c>
      <c r="L26" s="40"/>
    </row>
    <row r="27" spans="1:10" s="8" customFormat="1" ht="15.75" customHeight="1" thickBot="1">
      <c r="A27" s="114">
        <v>7</v>
      </c>
      <c r="B27" s="114"/>
      <c r="C27" s="114"/>
      <c r="D27" s="114"/>
      <c r="E27" s="85" t="s">
        <v>17</v>
      </c>
      <c r="F27" s="115">
        <f aca="true" t="shared" si="5" ref="F27:H29">F28</f>
        <v>10000</v>
      </c>
      <c r="G27" s="116">
        <f t="shared" si="5"/>
        <v>30000</v>
      </c>
      <c r="H27" s="117">
        <f t="shared" si="5"/>
        <v>30000</v>
      </c>
      <c r="I27" s="69">
        <f t="shared" si="3"/>
        <v>300</v>
      </c>
      <c r="J27" s="69">
        <f t="shared" si="4"/>
        <v>100</v>
      </c>
    </row>
    <row r="28" spans="1:10" s="4" customFormat="1" ht="25.5" customHeight="1">
      <c r="A28" s="77"/>
      <c r="B28" s="66">
        <v>72</v>
      </c>
      <c r="C28" s="66"/>
      <c r="D28" s="66"/>
      <c r="E28" s="87" t="s">
        <v>18</v>
      </c>
      <c r="F28" s="72">
        <f t="shared" si="5"/>
        <v>10000</v>
      </c>
      <c r="G28" s="72">
        <f t="shared" si="5"/>
        <v>30000</v>
      </c>
      <c r="H28" s="72">
        <f t="shared" si="5"/>
        <v>30000</v>
      </c>
      <c r="I28" s="99">
        <f t="shared" si="3"/>
        <v>300</v>
      </c>
      <c r="J28" s="72">
        <f t="shared" si="4"/>
        <v>100</v>
      </c>
    </row>
    <row r="29" spans="1:10" s="4" customFormat="1" ht="15.75" customHeight="1">
      <c r="A29" s="77"/>
      <c r="B29" s="77"/>
      <c r="C29" s="77">
        <v>723</v>
      </c>
      <c r="D29" s="77"/>
      <c r="E29" s="109" t="s">
        <v>19</v>
      </c>
      <c r="F29" s="60">
        <f t="shared" si="5"/>
        <v>10000</v>
      </c>
      <c r="G29" s="60">
        <f t="shared" si="5"/>
        <v>30000</v>
      </c>
      <c r="H29" s="60">
        <f t="shared" si="5"/>
        <v>30000</v>
      </c>
      <c r="I29" s="107">
        <f t="shared" si="3"/>
        <v>300</v>
      </c>
      <c r="J29" s="60">
        <f t="shared" si="4"/>
        <v>100</v>
      </c>
    </row>
    <row r="30" spans="1:10" s="4" customFormat="1" ht="24.75" customHeight="1">
      <c r="A30" s="77"/>
      <c r="B30" s="77"/>
      <c r="C30" s="77"/>
      <c r="D30" s="77">
        <v>7231</v>
      </c>
      <c r="E30" s="74" t="s">
        <v>104</v>
      </c>
      <c r="F30" s="60">
        <v>10000</v>
      </c>
      <c r="G30" s="60">
        <v>30000</v>
      </c>
      <c r="H30" s="60">
        <v>30000</v>
      </c>
      <c r="I30" s="107">
        <f t="shared" si="3"/>
        <v>300</v>
      </c>
      <c r="J30" s="60">
        <f t="shared" si="4"/>
        <v>100</v>
      </c>
    </row>
    <row r="31" spans="1:5" s="4" customFormat="1" ht="15.75" customHeight="1">
      <c r="A31" s="7"/>
      <c r="B31" s="7"/>
      <c r="C31" s="7"/>
      <c r="D31" s="7"/>
      <c r="E31" s="5"/>
    </row>
    <row r="32" spans="1:5" s="4" customFormat="1" ht="15.75" customHeight="1">
      <c r="A32" s="7"/>
      <c r="B32" s="7"/>
      <c r="C32" s="7"/>
      <c r="D32" s="7"/>
      <c r="E32" s="5"/>
    </row>
    <row r="33" spans="1:5" s="4" customFormat="1" ht="15.75" customHeight="1">
      <c r="A33" s="7"/>
      <c r="B33" s="7"/>
      <c r="C33" s="7"/>
      <c r="D33" s="7"/>
      <c r="E33" s="5"/>
    </row>
    <row r="34" spans="1:5" s="4" customFormat="1" ht="15.75" customHeight="1">
      <c r="A34" s="7"/>
      <c r="B34" s="7"/>
      <c r="C34" s="7"/>
      <c r="D34" s="7"/>
      <c r="E34" s="5"/>
    </row>
    <row r="35" spans="1:5" s="4" customFormat="1" ht="15.75" customHeight="1">
      <c r="A35" s="7"/>
      <c r="B35" s="7"/>
      <c r="C35" s="7"/>
      <c r="D35" s="7"/>
      <c r="E35" s="5"/>
    </row>
    <row r="36" spans="1:5" s="4" customFormat="1" ht="15.75" customHeight="1">
      <c r="A36" s="7"/>
      <c r="B36" s="7"/>
      <c r="C36" s="7"/>
      <c r="D36" s="7"/>
      <c r="E36" s="5"/>
    </row>
    <row r="37" spans="1:5" s="4" customFormat="1" ht="15.75" customHeight="1">
      <c r="A37" s="7"/>
      <c r="B37" s="7"/>
      <c r="C37" s="7"/>
      <c r="D37" s="7"/>
      <c r="E37" s="5"/>
    </row>
    <row r="38" spans="1:5" s="4" customFormat="1" ht="15.75" customHeight="1">
      <c r="A38" s="7"/>
      <c r="B38" s="7"/>
      <c r="C38" s="7"/>
      <c r="D38" s="7"/>
      <c r="E38" s="5"/>
    </row>
    <row r="39" spans="1:5" s="4" customFormat="1" ht="15.75" customHeight="1">
      <c r="A39" s="7"/>
      <c r="B39" s="7"/>
      <c r="C39" s="7"/>
      <c r="D39" s="7"/>
      <c r="E39" s="5"/>
    </row>
    <row r="40" spans="1:5" s="4" customFormat="1" ht="15.75" customHeight="1">
      <c r="A40" s="7"/>
      <c r="B40" s="7"/>
      <c r="C40" s="7"/>
      <c r="D40" s="7"/>
      <c r="E40" s="5"/>
    </row>
    <row r="41" spans="1:5" s="4" customFormat="1" ht="15.75" customHeight="1">
      <c r="A41" s="7"/>
      <c r="B41" s="7"/>
      <c r="C41" s="7"/>
      <c r="D41" s="7"/>
      <c r="E41" s="5"/>
    </row>
    <row r="42" spans="1:5" s="4" customFormat="1" ht="15.75" customHeight="1">
      <c r="A42" s="7"/>
      <c r="B42" s="7"/>
      <c r="C42" s="7"/>
      <c r="D42" s="7"/>
      <c r="E42" s="5"/>
    </row>
    <row r="43" spans="1:5" s="4" customFormat="1" ht="15.75" customHeight="1">
      <c r="A43" s="7"/>
      <c r="B43" s="7"/>
      <c r="C43" s="7"/>
      <c r="D43" s="7"/>
      <c r="E43" s="5"/>
    </row>
    <row r="44" spans="1:5" s="4" customFormat="1" ht="15.75" customHeight="1">
      <c r="A44" s="7"/>
      <c r="B44" s="7"/>
      <c r="C44" s="7"/>
      <c r="D44" s="7"/>
      <c r="E44" s="5"/>
    </row>
    <row r="45" spans="1:5" s="4" customFormat="1" ht="15.75" customHeight="1">
      <c r="A45" s="7"/>
      <c r="B45" s="7"/>
      <c r="C45" s="7"/>
      <c r="D45" s="7"/>
      <c r="E45" s="5"/>
    </row>
    <row r="46" spans="1:5" s="4" customFormat="1" ht="15.75" customHeight="1">
      <c r="A46" s="5"/>
      <c r="B46" s="5"/>
      <c r="C46" s="5"/>
      <c r="D46" s="5"/>
      <c r="E46" s="5"/>
    </row>
    <row r="47" spans="1:5" s="4" customFormat="1" ht="15.75" customHeight="1">
      <c r="A47" s="5"/>
      <c r="B47" s="5"/>
      <c r="C47" s="5"/>
      <c r="D47" s="5"/>
      <c r="E47" s="5"/>
    </row>
    <row r="48" spans="1:5" s="4" customFormat="1" ht="15.75" customHeight="1">
      <c r="A48" s="5"/>
      <c r="B48" s="5"/>
      <c r="C48" s="5"/>
      <c r="D48" s="5"/>
      <c r="E48" s="5"/>
    </row>
    <row r="49" spans="1:5" s="4" customFormat="1" ht="15.75" customHeight="1">
      <c r="A49" s="5"/>
      <c r="B49" s="5"/>
      <c r="C49" s="5"/>
      <c r="D49" s="5"/>
      <c r="E49" s="5"/>
    </row>
    <row r="50" spans="1:5" s="4" customFormat="1" ht="15" customHeight="1">
      <c r="A50" s="5"/>
      <c r="B50" s="5"/>
      <c r="C50" s="5"/>
      <c r="D50" s="5"/>
      <c r="E50" s="5"/>
    </row>
    <row r="51" spans="1:5" ht="15" customHeight="1">
      <c r="A51" s="6"/>
      <c r="B51" s="6"/>
      <c r="C51" s="6"/>
      <c r="D51" s="6"/>
      <c r="E51" s="6"/>
    </row>
    <row r="52" spans="1:5" ht="15" customHeight="1">
      <c r="A52" s="6"/>
      <c r="B52" s="6"/>
      <c r="C52" s="6"/>
      <c r="D52" s="6"/>
      <c r="E52" s="6"/>
    </row>
    <row r="53" spans="1:5" ht="15" customHeight="1">
      <c r="A53" s="6"/>
      <c r="B53" s="6"/>
      <c r="C53" s="6"/>
      <c r="D53" s="6"/>
      <c r="E53" s="6"/>
    </row>
    <row r="54" spans="1:5" ht="15" customHeight="1">
      <c r="A54" s="6"/>
      <c r="B54" s="6"/>
      <c r="C54" s="6"/>
      <c r="D54" s="6"/>
      <c r="E54" s="6"/>
    </row>
    <row r="55" spans="1:5" ht="15" customHeight="1">
      <c r="A55" s="6"/>
      <c r="B55" s="6"/>
      <c r="C55" s="6"/>
      <c r="D55" s="6"/>
      <c r="E55" s="6"/>
    </row>
    <row r="56" spans="1:5" ht="15" customHeight="1">
      <c r="A56" s="6"/>
      <c r="B56" s="6"/>
      <c r="C56" s="6"/>
      <c r="D56" s="6"/>
      <c r="E56" s="6"/>
    </row>
    <row r="57" spans="1:5" ht="15" customHeight="1">
      <c r="A57" s="6"/>
      <c r="B57" s="6"/>
      <c r="C57" s="6"/>
      <c r="D57" s="6"/>
      <c r="E57" s="6"/>
    </row>
    <row r="58" spans="1:5" ht="15" customHeight="1">
      <c r="A58" s="6"/>
      <c r="B58" s="6"/>
      <c r="C58" s="6"/>
      <c r="D58" s="6"/>
      <c r="E58" s="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3">
    <mergeCell ref="A2:D2"/>
    <mergeCell ref="A3:D3"/>
    <mergeCell ref="A7:E7"/>
  </mergeCells>
  <printOptions/>
  <pageMargins left="0.3937007874015748" right="0.15748031496062992" top="1.16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58">
      <selection activeCell="L64" sqref="L64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9" width="11.140625" style="0" customWidth="1"/>
    <col min="10" max="10" width="11.28125" style="0" customWidth="1"/>
  </cols>
  <sheetData>
    <row r="1" spans="1:4" ht="18" customHeight="1">
      <c r="A1" s="137" t="s">
        <v>22</v>
      </c>
      <c r="B1" s="137"/>
      <c r="C1" s="137"/>
      <c r="D1" s="137"/>
    </row>
    <row r="2" spans="1:10" s="2" customFormat="1" ht="38.25" customHeight="1">
      <c r="A2" s="62" t="s">
        <v>0</v>
      </c>
      <c r="B2" s="62" t="s">
        <v>4</v>
      </c>
      <c r="C2" s="62" t="s">
        <v>3</v>
      </c>
      <c r="D2" s="62" t="s">
        <v>2</v>
      </c>
      <c r="E2" s="63" t="s">
        <v>23</v>
      </c>
      <c r="F2" s="55" t="s">
        <v>5</v>
      </c>
      <c r="G2" s="55" t="s">
        <v>109</v>
      </c>
      <c r="H2" s="55" t="s">
        <v>110</v>
      </c>
      <c r="I2" s="55" t="s">
        <v>111</v>
      </c>
      <c r="J2" s="55" t="s">
        <v>112</v>
      </c>
    </row>
    <row r="3" spans="1:10" ht="12.75">
      <c r="A3" s="64">
        <v>1</v>
      </c>
      <c r="B3" s="64">
        <v>2</v>
      </c>
      <c r="C3" s="64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</row>
    <row r="4" spans="1:10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9" customFormat="1" ht="15.75" customHeight="1" thickBot="1">
      <c r="A5" s="135" t="s">
        <v>62</v>
      </c>
      <c r="B5" s="136"/>
      <c r="C5" s="136"/>
      <c r="D5" s="136"/>
      <c r="E5" s="136"/>
      <c r="F5" s="43">
        <f>F7+F63</f>
        <v>50146225</v>
      </c>
      <c r="G5" s="43">
        <f>G7+G63</f>
        <v>40831000</v>
      </c>
      <c r="H5" s="43">
        <f>H7+H63</f>
        <v>36908403</v>
      </c>
      <c r="I5" s="43">
        <f>H5/F5*100</f>
        <v>73.60155824291859</v>
      </c>
      <c r="J5" s="44">
        <f>H5/G5*100</f>
        <v>90.39309103377336</v>
      </c>
    </row>
    <row r="6" spans="1:10" s="9" customFormat="1" ht="6" customHeight="1" thickBot="1">
      <c r="A6" s="93"/>
      <c r="B6" s="94"/>
      <c r="C6" s="94"/>
      <c r="D6" s="94"/>
      <c r="E6" s="95"/>
      <c r="F6" s="96"/>
      <c r="G6" s="96"/>
      <c r="H6" s="96"/>
      <c r="I6" s="45"/>
      <c r="J6" s="46"/>
    </row>
    <row r="7" spans="1:10" s="4" customFormat="1" ht="15.75" customHeight="1" thickBot="1">
      <c r="A7" s="97">
        <v>3</v>
      </c>
      <c r="B7" s="97"/>
      <c r="C7" s="97"/>
      <c r="D7" s="97"/>
      <c r="E7" s="98" t="s">
        <v>24</v>
      </c>
      <c r="F7" s="69">
        <f>F8+F16+F46+F53</f>
        <v>48586733</v>
      </c>
      <c r="G7" s="69">
        <f>G8+G16+G46+G53</f>
        <v>39625000</v>
      </c>
      <c r="H7" s="69">
        <f>H8+H16+H46+H53</f>
        <v>36242641</v>
      </c>
      <c r="I7" s="47">
        <f aca="true" t="shared" si="0" ref="I7:I23">H7/F7*100</f>
        <v>74.59369824268694</v>
      </c>
      <c r="J7" s="47">
        <f aca="true" t="shared" si="1" ref="J7:J55">H7/G7*100</f>
        <v>91.46407823343849</v>
      </c>
    </row>
    <row r="8" spans="1:10" s="4" customFormat="1" ht="15.75" customHeight="1">
      <c r="A8" s="77"/>
      <c r="B8" s="66">
        <v>31</v>
      </c>
      <c r="C8" s="66"/>
      <c r="D8" s="66"/>
      <c r="E8" s="71" t="s">
        <v>25</v>
      </c>
      <c r="F8" s="72">
        <f>F9+F11+F13</f>
        <v>1529250</v>
      </c>
      <c r="G8" s="72">
        <f>G9+G11+G13</f>
        <v>1693000</v>
      </c>
      <c r="H8" s="99">
        <f>H9+H11+H13</f>
        <v>1473014</v>
      </c>
      <c r="I8" s="48">
        <f t="shared" si="0"/>
        <v>96.32264181788457</v>
      </c>
      <c r="J8" s="49">
        <f t="shared" si="1"/>
        <v>87.00614294152392</v>
      </c>
    </row>
    <row r="9" spans="1:10" s="4" customFormat="1" ht="15.75" customHeight="1">
      <c r="A9" s="77"/>
      <c r="B9" s="77"/>
      <c r="C9" s="77">
        <v>311</v>
      </c>
      <c r="D9" s="77"/>
      <c r="E9" s="109" t="s">
        <v>26</v>
      </c>
      <c r="F9" s="60">
        <f>F10</f>
        <v>1284553</v>
      </c>
      <c r="G9" s="60">
        <f>G10</f>
        <v>1420000</v>
      </c>
      <c r="H9" s="107">
        <f>H10</f>
        <v>1272495</v>
      </c>
      <c r="I9" s="50">
        <f t="shared" si="0"/>
        <v>99.06130770781742</v>
      </c>
      <c r="J9" s="51">
        <f t="shared" si="1"/>
        <v>89.61232394366198</v>
      </c>
    </row>
    <row r="10" spans="1:10" s="4" customFormat="1" ht="15.75" customHeight="1">
      <c r="A10" s="77"/>
      <c r="B10" s="77"/>
      <c r="C10" s="77"/>
      <c r="D10" s="77">
        <v>3111</v>
      </c>
      <c r="E10" s="109" t="s">
        <v>27</v>
      </c>
      <c r="F10" s="107">
        <v>1284553</v>
      </c>
      <c r="G10" s="60">
        <v>1420000</v>
      </c>
      <c r="H10" s="107">
        <v>1272495</v>
      </c>
      <c r="I10" s="50">
        <f t="shared" si="0"/>
        <v>99.06130770781742</v>
      </c>
      <c r="J10" s="51">
        <f t="shared" si="1"/>
        <v>89.61232394366198</v>
      </c>
    </row>
    <row r="11" spans="1:10" s="4" customFormat="1" ht="15.75" customHeight="1">
      <c r="A11" s="77"/>
      <c r="B11" s="77"/>
      <c r="C11" s="77">
        <v>312</v>
      </c>
      <c r="D11" s="77"/>
      <c r="E11" s="109" t="s">
        <v>28</v>
      </c>
      <c r="F11" s="60">
        <f>F12</f>
        <v>36797</v>
      </c>
      <c r="G11" s="60">
        <f>G12</f>
        <v>17000</v>
      </c>
      <c r="H11" s="107">
        <f>H12</f>
        <v>7100</v>
      </c>
      <c r="I11" s="50">
        <f t="shared" si="0"/>
        <v>19.2950512270022</v>
      </c>
      <c r="J11" s="51">
        <f t="shared" si="1"/>
        <v>41.76470588235294</v>
      </c>
    </row>
    <row r="12" spans="1:10" s="4" customFormat="1" ht="15.75" customHeight="1">
      <c r="A12" s="77"/>
      <c r="B12" s="77"/>
      <c r="C12" s="77"/>
      <c r="D12" s="77">
        <v>3121</v>
      </c>
      <c r="E12" s="109" t="s">
        <v>28</v>
      </c>
      <c r="F12" s="107">
        <v>36797</v>
      </c>
      <c r="G12" s="60">
        <v>17000</v>
      </c>
      <c r="H12" s="107">
        <v>7100</v>
      </c>
      <c r="I12" s="50">
        <f t="shared" si="0"/>
        <v>19.2950512270022</v>
      </c>
      <c r="J12" s="51">
        <f t="shared" si="1"/>
        <v>41.76470588235294</v>
      </c>
    </row>
    <row r="13" spans="1:10" s="4" customFormat="1" ht="15.75" customHeight="1">
      <c r="A13" s="77"/>
      <c r="B13" s="77"/>
      <c r="C13" s="77">
        <v>313</v>
      </c>
      <c r="D13" s="77"/>
      <c r="E13" s="109" t="s">
        <v>29</v>
      </c>
      <c r="F13" s="60">
        <f>F14+F15</f>
        <v>207900</v>
      </c>
      <c r="G13" s="60">
        <f>G14+G15</f>
        <v>256000</v>
      </c>
      <c r="H13" s="107">
        <f>H14+H15</f>
        <v>193419</v>
      </c>
      <c r="I13" s="50">
        <f t="shared" si="0"/>
        <v>93.03463203463204</v>
      </c>
      <c r="J13" s="51">
        <f t="shared" si="1"/>
        <v>75.554296875</v>
      </c>
    </row>
    <row r="14" spans="1:10" s="11" customFormat="1" ht="15.75" customHeight="1">
      <c r="A14" s="77"/>
      <c r="B14" s="77"/>
      <c r="C14" s="77"/>
      <c r="D14" s="77">
        <v>3132</v>
      </c>
      <c r="E14" s="74" t="s">
        <v>30</v>
      </c>
      <c r="F14" s="107">
        <v>185900</v>
      </c>
      <c r="G14" s="60">
        <v>230000</v>
      </c>
      <c r="H14" s="107">
        <v>171787</v>
      </c>
      <c r="I14" s="50">
        <f t="shared" si="0"/>
        <v>92.40828402366864</v>
      </c>
      <c r="J14" s="51">
        <f t="shared" si="1"/>
        <v>74.69</v>
      </c>
    </row>
    <row r="15" spans="1:10" s="4" customFormat="1" ht="25.5" customHeight="1" thickBot="1">
      <c r="A15" s="77"/>
      <c r="B15" s="77"/>
      <c r="C15" s="77"/>
      <c r="D15" s="77">
        <v>3133</v>
      </c>
      <c r="E15" s="74" t="s">
        <v>31</v>
      </c>
      <c r="F15" s="118">
        <v>22000</v>
      </c>
      <c r="G15" s="119">
        <v>26000</v>
      </c>
      <c r="H15" s="118">
        <v>21632</v>
      </c>
      <c r="I15" s="52">
        <f t="shared" si="0"/>
        <v>98.32727272727273</v>
      </c>
      <c r="J15" s="51">
        <f t="shared" si="1"/>
        <v>83.2</v>
      </c>
    </row>
    <row r="16" spans="1:10" s="10" customFormat="1" ht="15.75" customHeight="1" thickBot="1">
      <c r="A16" s="66"/>
      <c r="B16" s="66">
        <v>32</v>
      </c>
      <c r="C16" s="66"/>
      <c r="D16" s="66"/>
      <c r="E16" s="67" t="s">
        <v>32</v>
      </c>
      <c r="F16" s="69">
        <f>F17+F22+F28+F39</f>
        <v>42636620</v>
      </c>
      <c r="G16" s="69">
        <f>G17+G22+G28+G37+G39</f>
        <v>30045000</v>
      </c>
      <c r="H16" s="69">
        <f>H17+H22+H28+H37+H39</f>
        <v>27503804</v>
      </c>
      <c r="I16" s="47">
        <f t="shared" si="0"/>
        <v>64.50746799347603</v>
      </c>
      <c r="J16" s="47">
        <f t="shared" si="1"/>
        <v>91.5420336162423</v>
      </c>
    </row>
    <row r="17" spans="1:10" s="11" customFormat="1" ht="15.75" customHeight="1">
      <c r="A17" s="77"/>
      <c r="B17" s="77"/>
      <c r="C17" s="77">
        <v>321</v>
      </c>
      <c r="D17" s="77"/>
      <c r="E17" s="109" t="s">
        <v>33</v>
      </c>
      <c r="F17" s="88">
        <f>F18+F19+F20+F21</f>
        <v>112015</v>
      </c>
      <c r="G17" s="88">
        <f>G18+G19+G20+G21</f>
        <v>134000</v>
      </c>
      <c r="H17" s="120">
        <f>H18+H19+H20+H21</f>
        <v>100744</v>
      </c>
      <c r="I17" s="51">
        <f t="shared" si="0"/>
        <v>89.93795473820471</v>
      </c>
      <c r="J17" s="51">
        <f t="shared" si="1"/>
        <v>75.1820895522388</v>
      </c>
    </row>
    <row r="18" spans="1:10" s="4" customFormat="1" ht="15.75" customHeight="1">
      <c r="A18" s="77"/>
      <c r="B18" s="77"/>
      <c r="C18" s="77"/>
      <c r="D18" s="77">
        <v>3211</v>
      </c>
      <c r="E18" s="74" t="s">
        <v>34</v>
      </c>
      <c r="F18" s="107">
        <v>23830</v>
      </c>
      <c r="G18" s="60">
        <v>30000</v>
      </c>
      <c r="H18" s="107">
        <v>25011</v>
      </c>
      <c r="I18" s="50">
        <f t="shared" si="0"/>
        <v>104.95593789341167</v>
      </c>
      <c r="J18" s="51">
        <f t="shared" si="1"/>
        <v>83.37</v>
      </c>
    </row>
    <row r="19" spans="1:10" s="4" customFormat="1" ht="25.5" customHeight="1">
      <c r="A19" s="77"/>
      <c r="B19" s="77"/>
      <c r="C19" s="77"/>
      <c r="D19" s="77">
        <v>3212</v>
      </c>
      <c r="E19" s="74" t="s">
        <v>35</v>
      </c>
      <c r="F19" s="107">
        <v>69310</v>
      </c>
      <c r="G19" s="60">
        <v>73000</v>
      </c>
      <c r="H19" s="107">
        <v>62348</v>
      </c>
      <c r="I19" s="50">
        <f t="shared" si="0"/>
        <v>89.95527340932044</v>
      </c>
      <c r="J19" s="51">
        <f t="shared" si="1"/>
        <v>85.40821917808219</v>
      </c>
    </row>
    <row r="20" spans="1:10" s="11" customFormat="1" ht="15.75" customHeight="1">
      <c r="A20" s="77"/>
      <c r="B20" s="77"/>
      <c r="C20" s="77"/>
      <c r="D20" s="77">
        <v>3213</v>
      </c>
      <c r="E20" s="109" t="s">
        <v>36</v>
      </c>
      <c r="F20" s="107">
        <v>8425</v>
      </c>
      <c r="G20" s="60">
        <v>20000</v>
      </c>
      <c r="H20" s="107">
        <v>4735</v>
      </c>
      <c r="I20" s="50">
        <f t="shared" si="0"/>
        <v>56.20178041543027</v>
      </c>
      <c r="J20" s="51">
        <f t="shared" si="1"/>
        <v>23.674999999999997</v>
      </c>
    </row>
    <row r="21" spans="1:10" s="11" customFormat="1" ht="15.75" customHeight="1">
      <c r="A21" s="77"/>
      <c r="B21" s="77"/>
      <c r="C21" s="77"/>
      <c r="D21" s="77">
        <v>3214</v>
      </c>
      <c r="E21" s="109" t="s">
        <v>95</v>
      </c>
      <c r="F21" s="107">
        <v>10450</v>
      </c>
      <c r="G21" s="60">
        <v>11000</v>
      </c>
      <c r="H21" s="107">
        <v>8650</v>
      </c>
      <c r="I21" s="50">
        <f t="shared" si="0"/>
        <v>82.77511961722487</v>
      </c>
      <c r="J21" s="51">
        <f t="shared" si="1"/>
        <v>78.63636363636364</v>
      </c>
    </row>
    <row r="22" spans="1:13" s="4" customFormat="1" ht="15.75" customHeight="1">
      <c r="A22" s="77"/>
      <c r="B22" s="77"/>
      <c r="C22" s="77">
        <v>322</v>
      </c>
      <c r="D22" s="77"/>
      <c r="E22" s="109" t="s">
        <v>37</v>
      </c>
      <c r="F22" s="60">
        <f>F23+F24+F25+F26+F27</f>
        <v>168356</v>
      </c>
      <c r="G22" s="60">
        <f>G23+G24+G25+G26+G27</f>
        <v>177000</v>
      </c>
      <c r="H22" s="107">
        <f>H23+H24+H25+H26+H27</f>
        <v>146565</v>
      </c>
      <c r="I22" s="50">
        <f t="shared" si="0"/>
        <v>87.05659435957138</v>
      </c>
      <c r="J22" s="51">
        <f t="shared" si="1"/>
        <v>82.80508474576271</v>
      </c>
      <c r="M22" s="42"/>
    </row>
    <row r="23" spans="1:10" s="4" customFormat="1" ht="15.75" customHeight="1">
      <c r="A23" s="77"/>
      <c r="B23" s="77"/>
      <c r="C23" s="77"/>
      <c r="D23" s="77">
        <v>3221</v>
      </c>
      <c r="E23" s="109" t="s">
        <v>38</v>
      </c>
      <c r="F23" s="107">
        <v>39112</v>
      </c>
      <c r="G23" s="60">
        <v>46000</v>
      </c>
      <c r="H23" s="107">
        <v>44795</v>
      </c>
      <c r="I23" s="50">
        <f t="shared" si="0"/>
        <v>114.53006749846595</v>
      </c>
      <c r="J23" s="51">
        <f t="shared" si="1"/>
        <v>97.38043478260869</v>
      </c>
    </row>
    <row r="24" spans="1:10" s="4" customFormat="1" ht="15.75" customHeight="1">
      <c r="A24" s="77"/>
      <c r="B24" s="77"/>
      <c r="C24" s="77"/>
      <c r="D24" s="77">
        <v>3222</v>
      </c>
      <c r="E24" s="109" t="s">
        <v>100</v>
      </c>
      <c r="F24" s="107">
        <v>651</v>
      </c>
      <c r="G24" s="60">
        <v>0</v>
      </c>
      <c r="H24" s="107">
        <v>0</v>
      </c>
      <c r="I24" s="50">
        <v>0</v>
      </c>
      <c r="J24" s="50">
        <v>0</v>
      </c>
    </row>
    <row r="25" spans="1:10" s="12" customFormat="1" ht="15.75" customHeight="1">
      <c r="A25" s="73"/>
      <c r="B25" s="73"/>
      <c r="C25" s="73"/>
      <c r="D25" s="73">
        <v>3223</v>
      </c>
      <c r="E25" s="74" t="s">
        <v>39</v>
      </c>
      <c r="F25" s="121">
        <v>116396</v>
      </c>
      <c r="G25" s="75">
        <v>110000</v>
      </c>
      <c r="H25" s="121">
        <v>90720</v>
      </c>
      <c r="I25" s="50">
        <f aca="true" t="shared" si="2" ref="I25:I55">H25/F25*100</f>
        <v>77.94082270868414</v>
      </c>
      <c r="J25" s="51">
        <f t="shared" si="1"/>
        <v>82.47272727272727</v>
      </c>
    </row>
    <row r="26" spans="1:10" s="11" customFormat="1" ht="25.5" customHeight="1">
      <c r="A26" s="77"/>
      <c r="B26" s="77"/>
      <c r="C26" s="77"/>
      <c r="D26" s="77">
        <v>3224</v>
      </c>
      <c r="E26" s="74" t="s">
        <v>40</v>
      </c>
      <c r="F26" s="107">
        <v>1052</v>
      </c>
      <c r="G26" s="60">
        <v>1000</v>
      </c>
      <c r="H26" s="107">
        <v>537</v>
      </c>
      <c r="I26" s="50">
        <f t="shared" si="2"/>
        <v>51.04562737642585</v>
      </c>
      <c r="J26" s="51">
        <f t="shared" si="1"/>
        <v>53.7</v>
      </c>
    </row>
    <row r="27" spans="1:10" s="4" customFormat="1" ht="15.75" customHeight="1">
      <c r="A27" s="77"/>
      <c r="B27" s="77"/>
      <c r="C27" s="77"/>
      <c r="D27" s="77">
        <v>3225</v>
      </c>
      <c r="E27" s="109" t="s">
        <v>41</v>
      </c>
      <c r="F27" s="107">
        <v>11145</v>
      </c>
      <c r="G27" s="60">
        <v>20000</v>
      </c>
      <c r="H27" s="107">
        <v>10513</v>
      </c>
      <c r="I27" s="50">
        <f t="shared" si="2"/>
        <v>94.32929564827278</v>
      </c>
      <c r="J27" s="51">
        <f t="shared" si="1"/>
        <v>52.565</v>
      </c>
    </row>
    <row r="28" spans="1:10" s="4" customFormat="1" ht="15.75" customHeight="1">
      <c r="A28" s="77"/>
      <c r="B28" s="77"/>
      <c r="C28" s="77">
        <v>323</v>
      </c>
      <c r="D28" s="77"/>
      <c r="E28" s="109" t="s">
        <v>42</v>
      </c>
      <c r="F28" s="60">
        <f>SUM(F29:F36)</f>
        <v>42161755</v>
      </c>
      <c r="G28" s="60">
        <f>SUM(G29:G36)</f>
        <v>29506000</v>
      </c>
      <c r="H28" s="107">
        <f>SUM(H29:H36)</f>
        <v>27064834</v>
      </c>
      <c r="I28" s="50">
        <f t="shared" si="2"/>
        <v>64.19285440086637</v>
      </c>
      <c r="J28" s="51">
        <f t="shared" si="1"/>
        <v>91.72654375381278</v>
      </c>
    </row>
    <row r="29" spans="1:10" s="13" customFormat="1" ht="15.75" customHeight="1">
      <c r="A29" s="77"/>
      <c r="B29" s="77"/>
      <c r="C29" s="77"/>
      <c r="D29" s="77">
        <v>3231</v>
      </c>
      <c r="E29" s="109" t="s">
        <v>43</v>
      </c>
      <c r="F29" s="107">
        <v>52127</v>
      </c>
      <c r="G29" s="60">
        <v>50000</v>
      </c>
      <c r="H29" s="107">
        <v>34947</v>
      </c>
      <c r="I29" s="50">
        <f t="shared" si="2"/>
        <v>67.0420319604044</v>
      </c>
      <c r="J29" s="51">
        <f t="shared" si="1"/>
        <v>69.894</v>
      </c>
    </row>
    <row r="30" spans="1:10" s="11" customFormat="1" ht="15.75" customHeight="1">
      <c r="A30" s="77"/>
      <c r="B30" s="77"/>
      <c r="C30" s="77"/>
      <c r="D30" s="77">
        <v>3232</v>
      </c>
      <c r="E30" s="109" t="s">
        <v>44</v>
      </c>
      <c r="F30" s="107">
        <v>41720496</v>
      </c>
      <c r="G30" s="60">
        <v>29075000</v>
      </c>
      <c r="H30" s="107">
        <v>26696664</v>
      </c>
      <c r="I30" s="50">
        <f t="shared" si="2"/>
        <v>63.989325534384825</v>
      </c>
      <c r="J30" s="51">
        <f t="shared" si="1"/>
        <v>91.81999656061909</v>
      </c>
    </row>
    <row r="31" spans="1:10" s="8" customFormat="1" ht="15.75" customHeight="1">
      <c r="A31" s="73"/>
      <c r="B31" s="73"/>
      <c r="C31" s="73"/>
      <c r="D31" s="73">
        <v>3233</v>
      </c>
      <c r="E31" s="74" t="s">
        <v>102</v>
      </c>
      <c r="F31" s="121">
        <v>67463</v>
      </c>
      <c r="G31" s="75">
        <v>35000</v>
      </c>
      <c r="H31" s="121">
        <v>28114</v>
      </c>
      <c r="I31" s="50">
        <f t="shared" si="2"/>
        <v>41.67321346515868</v>
      </c>
      <c r="J31" s="51">
        <f t="shared" si="1"/>
        <v>80.32571428571428</v>
      </c>
    </row>
    <row r="32" spans="1:10" s="4" customFormat="1" ht="15.75" customHeight="1">
      <c r="A32" s="77"/>
      <c r="B32" s="77"/>
      <c r="C32" s="77"/>
      <c r="D32" s="77">
        <v>3234</v>
      </c>
      <c r="E32" s="74" t="s">
        <v>45</v>
      </c>
      <c r="F32" s="76">
        <v>4711</v>
      </c>
      <c r="G32" s="50">
        <v>6000</v>
      </c>
      <c r="H32" s="76">
        <v>4459</v>
      </c>
      <c r="I32" s="50">
        <f t="shared" si="2"/>
        <v>94.65081723625556</v>
      </c>
      <c r="J32" s="51">
        <f t="shared" si="1"/>
        <v>74.31666666666666</v>
      </c>
    </row>
    <row r="33" spans="1:10" s="4" customFormat="1" ht="15.75" customHeight="1">
      <c r="A33" s="77"/>
      <c r="B33" s="77"/>
      <c r="C33" s="77"/>
      <c r="D33" s="77">
        <v>3235</v>
      </c>
      <c r="E33" s="74" t="s">
        <v>96</v>
      </c>
      <c r="F33" s="76">
        <v>1855</v>
      </c>
      <c r="G33" s="50">
        <v>0</v>
      </c>
      <c r="H33" s="76">
        <v>0</v>
      </c>
      <c r="I33" s="50">
        <f t="shared" si="2"/>
        <v>0</v>
      </c>
      <c r="J33" s="50">
        <v>0</v>
      </c>
    </row>
    <row r="34" spans="1:10" s="4" customFormat="1" ht="15.75" customHeight="1">
      <c r="A34" s="77"/>
      <c r="B34" s="77"/>
      <c r="C34" s="77"/>
      <c r="D34" s="77">
        <v>3237</v>
      </c>
      <c r="E34" s="109" t="s">
        <v>46</v>
      </c>
      <c r="F34" s="107">
        <v>39339</v>
      </c>
      <c r="G34" s="60">
        <v>30000</v>
      </c>
      <c r="H34" s="107">
        <v>21950</v>
      </c>
      <c r="I34" s="50">
        <f t="shared" si="2"/>
        <v>55.797046188261014</v>
      </c>
      <c r="J34" s="51">
        <f t="shared" si="1"/>
        <v>73.16666666666667</v>
      </c>
    </row>
    <row r="35" spans="1:10" s="4" customFormat="1" ht="15.75" customHeight="1">
      <c r="A35" s="77"/>
      <c r="B35" s="77"/>
      <c r="C35" s="77"/>
      <c r="D35" s="77">
        <v>3238</v>
      </c>
      <c r="E35" s="109" t="s">
        <v>47</v>
      </c>
      <c r="F35" s="107">
        <v>126100</v>
      </c>
      <c r="G35" s="60">
        <v>150000</v>
      </c>
      <c r="H35" s="107">
        <v>120880</v>
      </c>
      <c r="I35" s="50">
        <f t="shared" si="2"/>
        <v>95.86042823156225</v>
      </c>
      <c r="J35" s="51">
        <f t="shared" si="1"/>
        <v>80.58666666666666</v>
      </c>
    </row>
    <row r="36" spans="1:10" s="4" customFormat="1" ht="15.75" customHeight="1">
      <c r="A36" s="77"/>
      <c r="B36" s="77"/>
      <c r="C36" s="77"/>
      <c r="D36" s="77">
        <v>3239</v>
      </c>
      <c r="E36" s="109" t="s">
        <v>125</v>
      </c>
      <c r="F36" s="107">
        <v>149664</v>
      </c>
      <c r="G36" s="60">
        <v>160000</v>
      </c>
      <c r="H36" s="107">
        <v>157820</v>
      </c>
      <c r="I36" s="50">
        <f t="shared" si="2"/>
        <v>105.44954030361342</v>
      </c>
      <c r="J36" s="51">
        <f t="shared" si="1"/>
        <v>98.6375</v>
      </c>
    </row>
    <row r="37" spans="1:10" s="4" customFormat="1" ht="15.75" customHeight="1">
      <c r="A37" s="77"/>
      <c r="B37" s="77"/>
      <c r="C37" s="77">
        <v>324</v>
      </c>
      <c r="D37" s="77"/>
      <c r="E37" s="109" t="s">
        <v>126</v>
      </c>
      <c r="F37" s="107">
        <v>0</v>
      </c>
      <c r="G37" s="60">
        <f>SUM(G38:G38)</f>
        <v>10000</v>
      </c>
      <c r="H37" s="60">
        <f>SUM(H38:H38)</f>
        <v>8260</v>
      </c>
      <c r="I37" s="50">
        <v>0</v>
      </c>
      <c r="J37" s="51">
        <f t="shared" si="1"/>
        <v>82.6</v>
      </c>
    </row>
    <row r="38" spans="1:10" s="4" customFormat="1" ht="15.75" customHeight="1">
      <c r="A38" s="77"/>
      <c r="B38" s="77"/>
      <c r="C38" s="77"/>
      <c r="D38" s="77">
        <v>3241</v>
      </c>
      <c r="E38" s="109" t="s">
        <v>126</v>
      </c>
      <c r="F38" s="107">
        <v>0</v>
      </c>
      <c r="G38" s="60">
        <v>10000</v>
      </c>
      <c r="H38" s="107">
        <v>8260</v>
      </c>
      <c r="I38" s="50">
        <v>0</v>
      </c>
      <c r="J38" s="51">
        <f t="shared" si="1"/>
        <v>82.6</v>
      </c>
    </row>
    <row r="39" spans="1:10" s="4" customFormat="1" ht="15.75" customHeight="1">
      <c r="A39" s="77"/>
      <c r="B39" s="77"/>
      <c r="C39" s="77">
        <v>329</v>
      </c>
      <c r="D39" s="77"/>
      <c r="E39" s="109" t="s">
        <v>48</v>
      </c>
      <c r="F39" s="60">
        <f>SUM(F40:F45)</f>
        <v>194494</v>
      </c>
      <c r="G39" s="60">
        <f>SUM(G40:G45)</f>
        <v>218000</v>
      </c>
      <c r="H39" s="107">
        <f>SUM(H40:H45)</f>
        <v>183401</v>
      </c>
      <c r="I39" s="50">
        <f t="shared" si="2"/>
        <v>94.29648215369112</v>
      </c>
      <c r="J39" s="51">
        <f t="shared" si="1"/>
        <v>84.12889908256881</v>
      </c>
    </row>
    <row r="40" spans="1:10" s="4" customFormat="1" ht="25.5" customHeight="1">
      <c r="A40" s="77"/>
      <c r="B40" s="77"/>
      <c r="C40" s="77"/>
      <c r="D40" s="77">
        <v>3291</v>
      </c>
      <c r="E40" s="74" t="s">
        <v>49</v>
      </c>
      <c r="F40" s="107">
        <v>84703</v>
      </c>
      <c r="G40" s="60">
        <v>90000</v>
      </c>
      <c r="H40" s="107">
        <v>82755</v>
      </c>
      <c r="I40" s="50">
        <f t="shared" si="2"/>
        <v>97.70019952067813</v>
      </c>
      <c r="J40" s="51">
        <f t="shared" si="1"/>
        <v>91.95</v>
      </c>
    </row>
    <row r="41" spans="1:10" s="4" customFormat="1" ht="15.75" customHeight="1">
      <c r="A41" s="77"/>
      <c r="B41" s="77"/>
      <c r="C41" s="77"/>
      <c r="D41" s="77">
        <v>3292</v>
      </c>
      <c r="E41" s="109" t="s">
        <v>50</v>
      </c>
      <c r="F41" s="107">
        <v>19834</v>
      </c>
      <c r="G41" s="60">
        <v>23000</v>
      </c>
      <c r="H41" s="107">
        <v>18475</v>
      </c>
      <c r="I41" s="50">
        <f t="shared" si="2"/>
        <v>93.1481294746395</v>
      </c>
      <c r="J41" s="51">
        <f t="shared" si="1"/>
        <v>80.32608695652173</v>
      </c>
    </row>
    <row r="42" spans="1:10" s="4" customFormat="1" ht="15.75" customHeight="1">
      <c r="A42" s="77"/>
      <c r="B42" s="77"/>
      <c r="C42" s="77"/>
      <c r="D42" s="77">
        <v>3293</v>
      </c>
      <c r="E42" s="109" t="s">
        <v>51</v>
      </c>
      <c r="F42" s="107">
        <v>20708</v>
      </c>
      <c r="G42" s="60">
        <v>20000</v>
      </c>
      <c r="H42" s="107">
        <v>11611</v>
      </c>
      <c r="I42" s="50">
        <f t="shared" si="2"/>
        <v>56.070117828858415</v>
      </c>
      <c r="J42" s="51">
        <f t="shared" si="1"/>
        <v>58.055</v>
      </c>
    </row>
    <row r="43" spans="1:10" s="4" customFormat="1" ht="15.75" customHeight="1">
      <c r="A43" s="77"/>
      <c r="B43" s="77"/>
      <c r="C43" s="77"/>
      <c r="D43" s="77">
        <v>3294</v>
      </c>
      <c r="E43" s="109" t="s">
        <v>52</v>
      </c>
      <c r="F43" s="107">
        <v>31825</v>
      </c>
      <c r="G43" s="60">
        <v>35000</v>
      </c>
      <c r="H43" s="107">
        <v>31725</v>
      </c>
      <c r="I43" s="50">
        <f t="shared" si="2"/>
        <v>99.68578161822467</v>
      </c>
      <c r="J43" s="51">
        <f t="shared" si="1"/>
        <v>90.64285714285715</v>
      </c>
    </row>
    <row r="44" spans="1:10" s="4" customFormat="1" ht="15.75" customHeight="1">
      <c r="A44" s="77"/>
      <c r="B44" s="77"/>
      <c r="C44" s="77"/>
      <c r="D44" s="77">
        <v>3295</v>
      </c>
      <c r="E44" s="109" t="s">
        <v>53</v>
      </c>
      <c r="F44" s="107">
        <v>13134</v>
      </c>
      <c r="G44" s="60">
        <v>30000</v>
      </c>
      <c r="H44" s="107">
        <v>27451</v>
      </c>
      <c r="I44" s="50">
        <f t="shared" si="2"/>
        <v>209.00715699710673</v>
      </c>
      <c r="J44" s="51">
        <f t="shared" si="1"/>
        <v>91.50333333333333</v>
      </c>
    </row>
    <row r="45" spans="1:10" s="4" customFormat="1" ht="15.75" customHeight="1" thickBot="1">
      <c r="A45" s="77"/>
      <c r="B45" s="77"/>
      <c r="C45" s="77"/>
      <c r="D45" s="77">
        <v>3299</v>
      </c>
      <c r="E45" s="109" t="s">
        <v>48</v>
      </c>
      <c r="F45" s="118">
        <v>24290</v>
      </c>
      <c r="G45" s="119">
        <v>20000</v>
      </c>
      <c r="H45" s="118">
        <v>11384</v>
      </c>
      <c r="I45" s="52">
        <f t="shared" si="2"/>
        <v>46.8670234664471</v>
      </c>
      <c r="J45" s="51">
        <f t="shared" si="1"/>
        <v>56.92</v>
      </c>
    </row>
    <row r="46" spans="1:10" s="10" customFormat="1" ht="15.75" customHeight="1" thickBot="1">
      <c r="A46" s="66"/>
      <c r="B46" s="66">
        <v>34</v>
      </c>
      <c r="C46" s="66"/>
      <c r="D46" s="66"/>
      <c r="E46" s="67" t="s">
        <v>54</v>
      </c>
      <c r="F46" s="69">
        <f>F47+F49</f>
        <v>687590</v>
      </c>
      <c r="G46" s="69">
        <f>G47+G49</f>
        <v>687000</v>
      </c>
      <c r="H46" s="68">
        <f>H47+H49</f>
        <v>655550</v>
      </c>
      <c r="I46" s="47">
        <f t="shared" si="2"/>
        <v>95.34024636774822</v>
      </c>
      <c r="J46" s="47">
        <f t="shared" si="1"/>
        <v>95.4221251819505</v>
      </c>
    </row>
    <row r="47" spans="1:10" s="4" customFormat="1" ht="15.75" customHeight="1">
      <c r="A47" s="77"/>
      <c r="B47" s="77"/>
      <c r="C47" s="77">
        <v>342</v>
      </c>
      <c r="D47" s="77"/>
      <c r="E47" s="109" t="s">
        <v>55</v>
      </c>
      <c r="F47" s="88">
        <f>F48</f>
        <v>362</v>
      </c>
      <c r="G47" s="88">
        <f>G48</f>
        <v>0</v>
      </c>
      <c r="H47" s="120">
        <f>H48</f>
        <v>0</v>
      </c>
      <c r="I47" s="51">
        <f t="shared" si="2"/>
        <v>0</v>
      </c>
      <c r="J47" s="50">
        <v>0</v>
      </c>
    </row>
    <row r="48" spans="1:10" s="4" customFormat="1" ht="25.5" customHeight="1">
      <c r="A48" s="77"/>
      <c r="B48" s="77"/>
      <c r="C48" s="77"/>
      <c r="D48" s="77">
        <v>3427</v>
      </c>
      <c r="E48" s="74" t="s">
        <v>103</v>
      </c>
      <c r="F48" s="107">
        <v>362</v>
      </c>
      <c r="G48" s="60">
        <v>0</v>
      </c>
      <c r="H48" s="107">
        <v>0</v>
      </c>
      <c r="I48" s="50">
        <f t="shared" si="2"/>
        <v>0</v>
      </c>
      <c r="J48" s="50">
        <v>0</v>
      </c>
    </row>
    <row r="49" spans="1:10" s="4" customFormat="1" ht="15.75" customHeight="1">
      <c r="A49" s="77"/>
      <c r="B49" s="77"/>
      <c r="C49" s="77">
        <v>343</v>
      </c>
      <c r="D49" s="77"/>
      <c r="E49" s="109" t="s">
        <v>56</v>
      </c>
      <c r="F49" s="60">
        <f>F50+F51+F52</f>
        <v>687228</v>
      </c>
      <c r="G49" s="60">
        <f>G50+G51+G52</f>
        <v>687000</v>
      </c>
      <c r="H49" s="107">
        <f>H50+H51+H52</f>
        <v>655550</v>
      </c>
      <c r="I49" s="50">
        <f t="shared" si="2"/>
        <v>95.39046721029993</v>
      </c>
      <c r="J49" s="51">
        <f t="shared" si="1"/>
        <v>95.4221251819505</v>
      </c>
    </row>
    <row r="50" spans="1:12" s="4" customFormat="1" ht="15.75" customHeight="1">
      <c r="A50" s="77"/>
      <c r="B50" s="77"/>
      <c r="C50" s="77"/>
      <c r="D50" s="77">
        <v>3431</v>
      </c>
      <c r="E50" s="109" t="s">
        <v>57</v>
      </c>
      <c r="F50" s="107">
        <v>16015</v>
      </c>
      <c r="G50" s="60">
        <v>15000</v>
      </c>
      <c r="H50" s="107">
        <v>14066</v>
      </c>
      <c r="I50" s="50">
        <f t="shared" si="2"/>
        <v>87.83015922572588</v>
      </c>
      <c r="J50" s="51">
        <f t="shared" si="1"/>
        <v>93.77333333333333</v>
      </c>
      <c r="L50" s="42"/>
    </row>
    <row r="51" spans="1:10" s="4" customFormat="1" ht="15.75" customHeight="1">
      <c r="A51" s="77"/>
      <c r="B51" s="77"/>
      <c r="C51" s="77"/>
      <c r="D51" s="77">
        <v>3433</v>
      </c>
      <c r="E51" s="109" t="s">
        <v>58</v>
      </c>
      <c r="F51" s="107">
        <v>2</v>
      </c>
      <c r="G51" s="60">
        <v>2000</v>
      </c>
      <c r="H51" s="107">
        <v>1412</v>
      </c>
      <c r="I51" s="50">
        <f t="shared" si="2"/>
        <v>70600</v>
      </c>
      <c r="J51" s="51">
        <f t="shared" si="1"/>
        <v>70.6</v>
      </c>
    </row>
    <row r="52" spans="1:10" ht="15.75" customHeight="1" thickBot="1">
      <c r="A52" s="77"/>
      <c r="B52" s="77"/>
      <c r="C52" s="77"/>
      <c r="D52" s="77">
        <v>3434</v>
      </c>
      <c r="E52" s="109" t="s">
        <v>97</v>
      </c>
      <c r="F52" s="118">
        <v>671211</v>
      </c>
      <c r="G52" s="119">
        <v>670000</v>
      </c>
      <c r="H52" s="118">
        <v>640072</v>
      </c>
      <c r="I52" s="52">
        <f t="shared" si="2"/>
        <v>95.36077328887637</v>
      </c>
      <c r="J52" s="51">
        <f t="shared" si="1"/>
        <v>95.5331343283582</v>
      </c>
    </row>
    <row r="53" spans="1:10" s="1" customFormat="1" ht="25.5" customHeight="1" thickBot="1">
      <c r="A53" s="66"/>
      <c r="B53" s="66">
        <v>36</v>
      </c>
      <c r="C53" s="66"/>
      <c r="D53" s="66"/>
      <c r="E53" s="85" t="s">
        <v>59</v>
      </c>
      <c r="F53" s="69">
        <f aca="true" t="shared" si="3" ref="F53:H54">F54</f>
        <v>3733273</v>
      </c>
      <c r="G53" s="69">
        <f t="shared" si="3"/>
        <v>7200000</v>
      </c>
      <c r="H53" s="68">
        <f t="shared" si="3"/>
        <v>6610273</v>
      </c>
      <c r="I53" s="61">
        <f t="shared" si="2"/>
        <v>177.06374540517126</v>
      </c>
      <c r="J53" s="47">
        <f t="shared" si="1"/>
        <v>91.80934722222223</v>
      </c>
    </row>
    <row r="54" spans="1:10" ht="15.75" customHeight="1">
      <c r="A54" s="77"/>
      <c r="B54" s="77"/>
      <c r="C54" s="77">
        <v>363</v>
      </c>
      <c r="D54" s="77"/>
      <c r="E54" s="109" t="s">
        <v>60</v>
      </c>
      <c r="F54" s="88">
        <f t="shared" si="3"/>
        <v>3733273</v>
      </c>
      <c r="G54" s="88">
        <f t="shared" si="3"/>
        <v>7200000</v>
      </c>
      <c r="H54" s="120">
        <f t="shared" si="3"/>
        <v>6610273</v>
      </c>
      <c r="I54" s="51">
        <f t="shared" si="2"/>
        <v>177.06374540517126</v>
      </c>
      <c r="J54" s="51">
        <f t="shared" si="1"/>
        <v>91.80934722222223</v>
      </c>
    </row>
    <row r="55" spans="1:10" ht="25.5">
      <c r="A55" s="77"/>
      <c r="B55" s="77"/>
      <c r="C55" s="77"/>
      <c r="D55" s="77">
        <v>3631</v>
      </c>
      <c r="E55" s="122" t="s">
        <v>101</v>
      </c>
      <c r="F55" s="107">
        <v>3733273</v>
      </c>
      <c r="G55" s="60">
        <v>7200000</v>
      </c>
      <c r="H55" s="107">
        <v>6610273</v>
      </c>
      <c r="I55" s="50">
        <f t="shared" si="2"/>
        <v>177.06374540517126</v>
      </c>
      <c r="J55" s="51">
        <f t="shared" si="1"/>
        <v>91.80934722222223</v>
      </c>
    </row>
    <row r="56" spans="1:10" s="9" customFormat="1" ht="15.75" customHeight="1">
      <c r="A56" s="123"/>
      <c r="B56" s="123"/>
      <c r="C56" s="123"/>
      <c r="D56" s="123"/>
      <c r="E56" s="53"/>
      <c r="F56" s="53"/>
      <c r="G56" s="53"/>
      <c r="H56" s="53"/>
      <c r="I56" s="53"/>
      <c r="J56" s="53"/>
    </row>
    <row r="57" spans="1:10" ht="15.75" customHeight="1">
      <c r="A57" s="123"/>
      <c r="B57" s="123"/>
      <c r="C57" s="123"/>
      <c r="D57" s="123"/>
      <c r="E57" s="54"/>
      <c r="F57" s="54"/>
      <c r="G57" s="54"/>
      <c r="H57" s="54"/>
      <c r="I57" s="54"/>
      <c r="J57" s="54"/>
    </row>
    <row r="58" spans="1:10" ht="15.75" customHeight="1">
      <c r="A58" s="53"/>
      <c r="B58" s="53"/>
      <c r="C58" s="53"/>
      <c r="D58" s="53"/>
      <c r="E58" s="54"/>
      <c r="F58" s="54"/>
      <c r="G58" s="54"/>
      <c r="H58" s="54"/>
      <c r="I58" s="54"/>
      <c r="J58" s="54"/>
    </row>
    <row r="59" spans="1:10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s="2" customFormat="1" ht="38.25" customHeight="1">
      <c r="A60" s="124" t="s">
        <v>0</v>
      </c>
      <c r="B60" s="124" t="s">
        <v>4</v>
      </c>
      <c r="C60" s="124" t="s">
        <v>3</v>
      </c>
      <c r="D60" s="124" t="s">
        <v>2</v>
      </c>
      <c r="E60" s="63" t="s">
        <v>23</v>
      </c>
      <c r="F60" s="55" t="s">
        <v>5</v>
      </c>
      <c r="G60" s="55" t="s">
        <v>109</v>
      </c>
      <c r="H60" s="55" t="s">
        <v>110</v>
      </c>
      <c r="I60" s="55" t="s">
        <v>111</v>
      </c>
      <c r="J60" s="55" t="s">
        <v>112</v>
      </c>
    </row>
    <row r="61" spans="1:10" s="9" customFormat="1" ht="12.75">
      <c r="A61" s="56">
        <v>1</v>
      </c>
      <c r="B61" s="56">
        <v>2</v>
      </c>
      <c r="C61" s="56">
        <v>3</v>
      </c>
      <c r="D61" s="56">
        <v>4</v>
      </c>
      <c r="E61" s="56">
        <v>5</v>
      </c>
      <c r="F61" s="56">
        <v>6</v>
      </c>
      <c r="G61" s="56">
        <v>7</v>
      </c>
      <c r="H61" s="56">
        <v>8</v>
      </c>
      <c r="I61" s="56">
        <v>9</v>
      </c>
      <c r="J61" s="56">
        <v>10</v>
      </c>
    </row>
    <row r="62" spans="1:10" s="9" customFormat="1" ht="6" customHeight="1" thickBot="1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s="4" customFormat="1" ht="15.75" customHeight="1" thickBot="1">
      <c r="A63" s="66">
        <v>4</v>
      </c>
      <c r="B63" s="66"/>
      <c r="C63" s="66"/>
      <c r="D63" s="66"/>
      <c r="E63" s="71" t="s">
        <v>63</v>
      </c>
      <c r="F63" s="69">
        <f>+F64</f>
        <v>1559492</v>
      </c>
      <c r="G63" s="69">
        <f>+G64</f>
        <v>1206000</v>
      </c>
      <c r="H63" s="69">
        <f>+H64</f>
        <v>665762</v>
      </c>
      <c r="I63" s="47">
        <f aca="true" t="shared" si="4" ref="I63:I69">H63/F63*100</f>
        <v>42.69095320783948</v>
      </c>
      <c r="J63" s="47">
        <f aca="true" t="shared" si="5" ref="J63:J71">H63/G63*100</f>
        <v>55.20414593698176</v>
      </c>
    </row>
    <row r="64" spans="1:10" s="10" customFormat="1" ht="25.5" customHeight="1" thickBot="1">
      <c r="A64" s="66"/>
      <c r="B64" s="66">
        <v>42</v>
      </c>
      <c r="C64" s="85"/>
      <c r="D64" s="66"/>
      <c r="E64" s="85" t="s">
        <v>64</v>
      </c>
      <c r="F64" s="68">
        <f>F65+F68+F73+F75</f>
        <v>1559492</v>
      </c>
      <c r="G64" s="69">
        <f>G65+G68+G73+G75</f>
        <v>1206000</v>
      </c>
      <c r="H64" s="69">
        <f>H65+H68+H73+H75</f>
        <v>665762</v>
      </c>
      <c r="I64" s="47">
        <f t="shared" si="4"/>
        <v>42.69095320783948</v>
      </c>
      <c r="J64" s="47">
        <f t="shared" si="5"/>
        <v>55.20414593698176</v>
      </c>
    </row>
    <row r="65" spans="1:10" s="10" customFormat="1" ht="25.5" customHeight="1">
      <c r="A65" s="66"/>
      <c r="B65" s="66"/>
      <c r="C65" s="125">
        <v>421</v>
      </c>
      <c r="D65" s="66"/>
      <c r="E65" s="113" t="s">
        <v>98</v>
      </c>
      <c r="F65" s="60">
        <f>F66+F67</f>
        <v>1322628</v>
      </c>
      <c r="G65" s="60">
        <f>G66+G67</f>
        <v>1131000</v>
      </c>
      <c r="H65" s="107">
        <f>H66+H67</f>
        <v>602338</v>
      </c>
      <c r="I65" s="51">
        <f t="shared" si="4"/>
        <v>45.54099867838878</v>
      </c>
      <c r="J65" s="51">
        <f t="shared" si="5"/>
        <v>53.25711759504863</v>
      </c>
    </row>
    <row r="66" spans="1:10" s="10" customFormat="1" ht="25.5" customHeight="1">
      <c r="A66" s="66"/>
      <c r="B66" s="66"/>
      <c r="C66" s="125"/>
      <c r="D66" s="77">
        <v>4212</v>
      </c>
      <c r="E66" s="113" t="s">
        <v>99</v>
      </c>
      <c r="F66" s="107">
        <v>431339</v>
      </c>
      <c r="G66" s="60">
        <v>120000</v>
      </c>
      <c r="H66" s="107">
        <v>0</v>
      </c>
      <c r="I66" s="50">
        <f t="shared" si="4"/>
        <v>0</v>
      </c>
      <c r="J66" s="50">
        <f t="shared" si="5"/>
        <v>0</v>
      </c>
    </row>
    <row r="67" spans="1:10" s="10" customFormat="1" ht="25.5" customHeight="1">
      <c r="A67" s="66"/>
      <c r="B67" s="66"/>
      <c r="C67" s="125"/>
      <c r="D67" s="77">
        <v>4213</v>
      </c>
      <c r="E67" s="113" t="s">
        <v>123</v>
      </c>
      <c r="F67" s="107">
        <v>891289</v>
      </c>
      <c r="G67" s="60">
        <v>1011000</v>
      </c>
      <c r="H67" s="107">
        <v>602338</v>
      </c>
      <c r="I67" s="50">
        <f t="shared" si="4"/>
        <v>67.58054906994252</v>
      </c>
      <c r="J67" s="50">
        <f t="shared" si="5"/>
        <v>59.578437190900104</v>
      </c>
    </row>
    <row r="68" spans="1:10" s="4" customFormat="1" ht="15.75" customHeight="1">
      <c r="A68" s="77"/>
      <c r="B68" s="77"/>
      <c r="C68" s="77">
        <v>422</v>
      </c>
      <c r="D68" s="77"/>
      <c r="E68" s="126" t="s">
        <v>65</v>
      </c>
      <c r="F68" s="60">
        <f>F69+F70+F72</f>
        <v>60428</v>
      </c>
      <c r="G68" s="60">
        <f>G69+G70+G71</f>
        <v>75000</v>
      </c>
      <c r="H68" s="60">
        <f>H69+H70+H71</f>
        <v>63424</v>
      </c>
      <c r="I68" s="58">
        <f t="shared" si="4"/>
        <v>104.95796650559343</v>
      </c>
      <c r="J68" s="51">
        <f t="shared" si="5"/>
        <v>84.56533333333334</v>
      </c>
    </row>
    <row r="69" spans="1:10" s="4" customFormat="1" ht="15.75" customHeight="1">
      <c r="A69" s="77"/>
      <c r="B69" s="77"/>
      <c r="C69" s="77"/>
      <c r="D69" s="77">
        <v>4221</v>
      </c>
      <c r="E69" s="126" t="s">
        <v>66</v>
      </c>
      <c r="F69" s="60">
        <v>5453</v>
      </c>
      <c r="G69" s="60">
        <v>6000</v>
      </c>
      <c r="H69" s="60">
        <v>0</v>
      </c>
      <c r="I69" s="59">
        <f t="shared" si="4"/>
        <v>0</v>
      </c>
      <c r="J69" s="51">
        <f t="shared" si="5"/>
        <v>0</v>
      </c>
    </row>
    <row r="70" spans="1:10" s="11" customFormat="1" ht="15.75" customHeight="1">
      <c r="A70" s="77"/>
      <c r="B70" s="77"/>
      <c r="C70" s="77"/>
      <c r="D70" s="77">
        <v>4222</v>
      </c>
      <c r="E70" s="113" t="s">
        <v>67</v>
      </c>
      <c r="F70" s="60">
        <v>0</v>
      </c>
      <c r="G70" s="60">
        <v>5000</v>
      </c>
      <c r="H70" s="60">
        <v>0</v>
      </c>
      <c r="I70" s="60">
        <v>0</v>
      </c>
      <c r="J70" s="51">
        <f t="shared" si="5"/>
        <v>0</v>
      </c>
    </row>
    <row r="71" spans="1:10" s="11" customFormat="1" ht="15.75" customHeight="1">
      <c r="A71" s="127"/>
      <c r="B71" s="127"/>
      <c r="C71" s="127"/>
      <c r="D71" s="127">
        <v>4223</v>
      </c>
      <c r="E71" s="128" t="s">
        <v>124</v>
      </c>
      <c r="F71" s="60">
        <v>0</v>
      </c>
      <c r="G71" s="60">
        <v>64000</v>
      </c>
      <c r="H71" s="60">
        <v>63424</v>
      </c>
      <c r="I71" s="60">
        <v>0</v>
      </c>
      <c r="J71" s="51">
        <f t="shared" si="5"/>
        <v>99.1</v>
      </c>
    </row>
    <row r="72" spans="1:10" s="4" customFormat="1" ht="25.5" customHeight="1">
      <c r="A72" s="127"/>
      <c r="B72" s="127"/>
      <c r="C72" s="127"/>
      <c r="D72" s="127">
        <v>4225</v>
      </c>
      <c r="E72" s="128" t="s">
        <v>68</v>
      </c>
      <c r="F72" s="60">
        <v>54975</v>
      </c>
      <c r="G72" s="60">
        <v>0</v>
      </c>
      <c r="H72" s="60">
        <v>0</v>
      </c>
      <c r="I72" s="59">
        <v>0</v>
      </c>
      <c r="J72" s="51">
        <v>0</v>
      </c>
    </row>
    <row r="73" spans="1:10" s="9" customFormat="1" ht="15" customHeight="1">
      <c r="A73" s="129"/>
      <c r="B73" s="129"/>
      <c r="C73" s="129">
        <v>423</v>
      </c>
      <c r="D73" s="129"/>
      <c r="E73" s="130" t="s">
        <v>69</v>
      </c>
      <c r="F73" s="60">
        <f>F74</f>
        <v>176436</v>
      </c>
      <c r="G73" s="60">
        <f>G74</f>
        <v>0</v>
      </c>
      <c r="H73" s="60">
        <f>H74</f>
        <v>0</v>
      </c>
      <c r="I73" s="59">
        <v>0</v>
      </c>
      <c r="J73" s="51">
        <v>0</v>
      </c>
    </row>
    <row r="74" spans="1:10" s="9" customFormat="1" ht="15" customHeight="1">
      <c r="A74" s="129"/>
      <c r="B74" s="129"/>
      <c r="C74" s="129"/>
      <c r="D74" s="129">
        <v>4231</v>
      </c>
      <c r="E74" s="130" t="s">
        <v>20</v>
      </c>
      <c r="F74" s="60">
        <v>176436</v>
      </c>
      <c r="G74" s="60">
        <v>0</v>
      </c>
      <c r="H74" s="60">
        <v>0</v>
      </c>
      <c r="I74" s="59">
        <v>0</v>
      </c>
      <c r="J74" s="51">
        <v>0</v>
      </c>
    </row>
    <row r="75" spans="1:10" s="9" customFormat="1" ht="15" customHeight="1">
      <c r="A75" s="129"/>
      <c r="B75" s="129"/>
      <c r="C75" s="129">
        <v>426</v>
      </c>
      <c r="D75" s="129"/>
      <c r="E75" s="130" t="s">
        <v>70</v>
      </c>
      <c r="F75" s="60">
        <f>F76</f>
        <v>0</v>
      </c>
      <c r="G75" s="60">
        <f>G76</f>
        <v>0</v>
      </c>
      <c r="H75" s="60">
        <f>H76</f>
        <v>0</v>
      </c>
      <c r="I75" s="59">
        <v>0</v>
      </c>
      <c r="J75" s="51">
        <v>0</v>
      </c>
    </row>
    <row r="76" spans="1:10" s="9" customFormat="1" ht="15" customHeight="1">
      <c r="A76" s="129"/>
      <c r="B76" s="129"/>
      <c r="C76" s="129"/>
      <c r="D76" s="129">
        <v>4262</v>
      </c>
      <c r="E76" s="130" t="s">
        <v>71</v>
      </c>
      <c r="F76" s="60">
        <v>0</v>
      </c>
      <c r="G76" s="60">
        <v>0</v>
      </c>
      <c r="H76" s="60">
        <v>0</v>
      </c>
      <c r="I76" s="59">
        <v>0</v>
      </c>
      <c r="J76" s="51">
        <v>0</v>
      </c>
    </row>
    <row r="77" spans="1:4" s="16" customFormat="1" ht="15" customHeight="1">
      <c r="A77" s="15"/>
      <c r="B77" s="15"/>
      <c r="C77" s="15"/>
      <c r="D77" s="15"/>
    </row>
    <row r="78" spans="1:4" s="16" customFormat="1" ht="15" customHeight="1">
      <c r="A78" s="15"/>
      <c r="B78" s="15"/>
      <c r="C78" s="15"/>
      <c r="D78" s="15"/>
    </row>
    <row r="79" spans="1:4" s="16" customFormat="1" ht="15" customHeight="1">
      <c r="A79" s="15"/>
      <c r="B79" s="15"/>
      <c r="C79" s="15"/>
      <c r="D79" s="15"/>
    </row>
    <row r="80" spans="1:4" s="16" customFormat="1" ht="15" customHeight="1">
      <c r="A80" s="15"/>
      <c r="B80" s="15"/>
      <c r="C80" s="15"/>
      <c r="D80" s="15"/>
    </row>
    <row r="81" spans="1:4" s="16" customFormat="1" ht="15" customHeight="1">
      <c r="A81" s="15"/>
      <c r="B81" s="15"/>
      <c r="C81" s="15"/>
      <c r="D81" s="15"/>
    </row>
    <row r="82" spans="1:4" s="16" customFormat="1" ht="15" customHeight="1">
      <c r="A82" s="15"/>
      <c r="B82" s="15"/>
      <c r="C82" s="15"/>
      <c r="D82" s="15"/>
    </row>
    <row r="83" spans="1:4" s="16" customFormat="1" ht="15" customHeight="1">
      <c r="A83" s="15"/>
      <c r="B83" s="15"/>
      <c r="C83" s="15"/>
      <c r="D83" s="15"/>
    </row>
    <row r="84" spans="1:4" s="16" customFormat="1" ht="15" customHeight="1">
      <c r="A84" s="15"/>
      <c r="B84" s="15"/>
      <c r="C84" s="15"/>
      <c r="D84" s="15"/>
    </row>
    <row r="85" spans="1:4" s="16" customFormat="1" ht="15" customHeight="1">
      <c r="A85" s="15"/>
      <c r="B85" s="15"/>
      <c r="C85" s="15"/>
      <c r="D85" s="15"/>
    </row>
    <row r="86" spans="1:4" s="16" customFormat="1" ht="15" customHeight="1">
      <c r="A86" s="15"/>
      <c r="B86" s="15"/>
      <c r="C86" s="15"/>
      <c r="D86" s="15"/>
    </row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  <row r="97" s="16" customFormat="1" ht="15" customHeight="1"/>
    <row r="98" s="16" customFormat="1" ht="15" customHeight="1"/>
    <row r="99" s="16" customFormat="1" ht="15" customHeight="1"/>
    <row r="100" s="16" customFormat="1" ht="15" customHeight="1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</sheetData>
  <sheetProtection/>
  <mergeCells count="2">
    <mergeCell ref="A1:D1"/>
    <mergeCell ref="A5:E5"/>
  </mergeCells>
  <printOptions/>
  <pageMargins left="0.3937007874015748" right="0.15748031496062992" top="0.8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9" width="11.421875" style="0" customWidth="1"/>
    <col min="10" max="10" width="11.28125" style="0" customWidth="1"/>
  </cols>
  <sheetData>
    <row r="2" spans="1:4" ht="15">
      <c r="A2" s="134" t="s">
        <v>93</v>
      </c>
      <c r="B2" s="134"/>
      <c r="C2" s="134"/>
      <c r="D2" s="134"/>
    </row>
    <row r="3" spans="1:4" ht="15">
      <c r="A3" s="134" t="s">
        <v>61</v>
      </c>
      <c r="B3" s="134"/>
      <c r="C3" s="134"/>
      <c r="D3" s="134"/>
    </row>
    <row r="4" spans="1:10" ht="38.25">
      <c r="A4" s="62" t="s">
        <v>0</v>
      </c>
      <c r="B4" s="62" t="s">
        <v>4</v>
      </c>
      <c r="C4" s="62" t="s">
        <v>3</v>
      </c>
      <c r="D4" s="62" t="s">
        <v>2</v>
      </c>
      <c r="E4" s="63" t="s">
        <v>1</v>
      </c>
      <c r="F4" s="55" t="s">
        <v>5</v>
      </c>
      <c r="G4" s="55" t="s">
        <v>109</v>
      </c>
      <c r="H4" s="55" t="s">
        <v>110</v>
      </c>
      <c r="I4" s="55" t="s">
        <v>111</v>
      </c>
      <c r="J4" s="55" t="s">
        <v>112</v>
      </c>
    </row>
    <row r="5" spans="1:10" ht="12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</row>
    <row r="6" spans="1:10" ht="13.5" thickBo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3.5" thickBot="1">
      <c r="A7" s="66">
        <v>8</v>
      </c>
      <c r="B7" s="66"/>
      <c r="C7" s="66"/>
      <c r="D7" s="66"/>
      <c r="E7" s="67" t="s">
        <v>105</v>
      </c>
      <c r="F7" s="68">
        <f aca="true" t="shared" si="0" ref="F7:H9">F8</f>
        <v>0</v>
      </c>
      <c r="G7" s="68">
        <f t="shared" si="0"/>
        <v>0</v>
      </c>
      <c r="H7" s="69">
        <f t="shared" si="0"/>
        <v>0</v>
      </c>
      <c r="I7" s="70">
        <v>0</v>
      </c>
      <c r="J7" s="69">
        <v>0</v>
      </c>
    </row>
    <row r="8" spans="1:10" ht="12.75">
      <c r="A8" s="66"/>
      <c r="B8" s="66">
        <v>84</v>
      </c>
      <c r="C8" s="66"/>
      <c r="D8" s="66"/>
      <c r="E8" s="71" t="s">
        <v>21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48">
        <v>0</v>
      </c>
      <c r="J8" s="72">
        <v>0</v>
      </c>
    </row>
    <row r="9" spans="1:10" ht="25.5">
      <c r="A9" s="73"/>
      <c r="B9" s="73"/>
      <c r="C9" s="73">
        <v>845</v>
      </c>
      <c r="D9" s="73"/>
      <c r="E9" s="74" t="s">
        <v>106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6">
        <v>0</v>
      </c>
      <c r="J9" s="60">
        <v>0</v>
      </c>
    </row>
    <row r="10" spans="1:10" ht="25.5">
      <c r="A10" s="77"/>
      <c r="B10" s="77"/>
      <c r="C10" s="77"/>
      <c r="D10" s="77">
        <v>8453</v>
      </c>
      <c r="E10" s="74" t="s">
        <v>106</v>
      </c>
      <c r="F10" s="60">
        <v>0</v>
      </c>
      <c r="G10" s="50">
        <v>0</v>
      </c>
      <c r="H10" s="50">
        <v>0</v>
      </c>
      <c r="I10" s="76">
        <v>0</v>
      </c>
      <c r="J10" s="60">
        <v>0</v>
      </c>
    </row>
    <row r="11" spans="1:10" ht="12.75">
      <c r="A11" s="78"/>
      <c r="B11" s="78"/>
      <c r="C11" s="78"/>
      <c r="D11" s="78"/>
      <c r="E11" s="79"/>
      <c r="F11" s="79"/>
      <c r="G11" s="80"/>
      <c r="H11" s="80"/>
      <c r="I11" s="81"/>
      <c r="J11" s="81"/>
    </row>
    <row r="12" spans="1:10" ht="12.75">
      <c r="A12" s="78"/>
      <c r="B12" s="78"/>
      <c r="C12" s="78"/>
      <c r="D12" s="78"/>
      <c r="E12" s="79"/>
      <c r="F12" s="79"/>
      <c r="G12" s="80"/>
      <c r="H12" s="80"/>
      <c r="I12" s="81"/>
      <c r="J12" s="81"/>
    </row>
    <row r="13" spans="1:10" ht="13.5" thickBot="1">
      <c r="A13" s="82"/>
      <c r="B13" s="82"/>
      <c r="C13" s="82"/>
      <c r="D13" s="82"/>
      <c r="E13" s="83"/>
      <c r="F13" s="84"/>
      <c r="G13" s="84"/>
      <c r="H13" s="84"/>
      <c r="I13" s="84"/>
      <c r="J13" s="84"/>
    </row>
    <row r="14" spans="1:10" ht="26.25" thickBot="1">
      <c r="A14" s="66">
        <v>5</v>
      </c>
      <c r="B14" s="66"/>
      <c r="C14" s="66"/>
      <c r="D14" s="66"/>
      <c r="E14" s="85" t="s">
        <v>87</v>
      </c>
      <c r="F14" s="68">
        <f aca="true" t="shared" si="1" ref="F14:H16">F15</f>
        <v>19871</v>
      </c>
      <c r="G14" s="68">
        <f t="shared" si="1"/>
        <v>0</v>
      </c>
      <c r="H14" s="69">
        <f t="shared" si="1"/>
        <v>0</v>
      </c>
      <c r="I14" s="69">
        <f>H14/F14*100</f>
        <v>0</v>
      </c>
      <c r="J14" s="86">
        <v>0</v>
      </c>
    </row>
    <row r="15" spans="1:10" ht="25.5">
      <c r="A15" s="66"/>
      <c r="B15" s="66">
        <v>54</v>
      </c>
      <c r="C15" s="66"/>
      <c r="D15" s="66"/>
      <c r="E15" s="87" t="s">
        <v>88</v>
      </c>
      <c r="F15" s="72">
        <f t="shared" si="1"/>
        <v>19871</v>
      </c>
      <c r="G15" s="72">
        <f t="shared" si="1"/>
        <v>0</v>
      </c>
      <c r="H15" s="72">
        <f t="shared" si="1"/>
        <v>0</v>
      </c>
      <c r="I15" s="72">
        <f>H15/F15*100</f>
        <v>0</v>
      </c>
      <c r="J15" s="88">
        <v>0</v>
      </c>
    </row>
    <row r="16" spans="1:12" ht="38.25">
      <c r="A16" s="73"/>
      <c r="B16" s="73"/>
      <c r="C16" s="73">
        <v>545</v>
      </c>
      <c r="D16" s="73"/>
      <c r="E16" s="74" t="s">
        <v>107</v>
      </c>
      <c r="F16" s="75">
        <f t="shared" si="1"/>
        <v>19871</v>
      </c>
      <c r="G16" s="75">
        <f t="shared" si="1"/>
        <v>0</v>
      </c>
      <c r="H16" s="75">
        <f t="shared" si="1"/>
        <v>0</v>
      </c>
      <c r="I16" s="60">
        <f>H16/F16*100</f>
        <v>0</v>
      </c>
      <c r="J16" s="60">
        <v>0</v>
      </c>
      <c r="L16" s="37"/>
    </row>
    <row r="17" spans="1:10" ht="25.5">
      <c r="A17" s="77"/>
      <c r="B17" s="77"/>
      <c r="C17" s="77"/>
      <c r="D17" s="77">
        <v>5453</v>
      </c>
      <c r="E17" s="74" t="s">
        <v>108</v>
      </c>
      <c r="F17" s="50">
        <v>19871</v>
      </c>
      <c r="G17" s="50">
        <v>0</v>
      </c>
      <c r="H17" s="50">
        <v>0</v>
      </c>
      <c r="I17" s="60">
        <f>H17/F17*100</f>
        <v>0</v>
      </c>
      <c r="J17" s="60">
        <v>0</v>
      </c>
    </row>
    <row r="18" spans="1:10" ht="12.75">
      <c r="A18" s="7"/>
      <c r="B18" s="7"/>
      <c r="C18" s="7"/>
      <c r="D18" s="7"/>
      <c r="E18" s="5"/>
      <c r="F18" s="4"/>
      <c r="G18" s="4"/>
      <c r="H18" s="4"/>
      <c r="I18" s="4"/>
      <c r="J18" s="4"/>
    </row>
    <row r="19" spans="1:10" ht="12.75">
      <c r="A19" s="7"/>
      <c r="B19" s="7"/>
      <c r="C19" s="7"/>
      <c r="D19" s="7"/>
      <c r="E19" s="5"/>
      <c r="F19" s="4"/>
      <c r="G19" s="4"/>
      <c r="H19" s="4"/>
      <c r="I19" s="4"/>
      <c r="J19" s="4"/>
    </row>
    <row r="20" spans="1:10" ht="12.75">
      <c r="A20" s="7"/>
      <c r="B20" s="7"/>
      <c r="C20" s="7"/>
      <c r="D20" s="7"/>
      <c r="E20" s="5"/>
      <c r="F20" s="4"/>
      <c r="G20" s="4"/>
      <c r="H20" s="4"/>
      <c r="I20" s="4"/>
      <c r="J20" s="4"/>
    </row>
    <row r="21" spans="1:10" ht="12.75">
      <c r="A21" s="7"/>
      <c r="B21" s="7"/>
      <c r="C21" s="7"/>
      <c r="D21" s="7"/>
      <c r="E21" s="5"/>
      <c r="F21" s="4"/>
      <c r="G21" s="4"/>
      <c r="H21" s="4"/>
      <c r="I21" s="4"/>
      <c r="J21" s="4"/>
    </row>
    <row r="22" spans="1:10" ht="12.75">
      <c r="A22" s="7"/>
      <c r="B22" s="7"/>
      <c r="C22" s="7"/>
      <c r="D22" s="7"/>
      <c r="E22" s="5"/>
      <c r="F22" s="4"/>
      <c r="G22" s="4"/>
      <c r="H22" s="4"/>
      <c r="I22" s="4"/>
      <c r="J22" s="4"/>
    </row>
    <row r="23" spans="1:10" ht="12.75">
      <c r="A23" s="7"/>
      <c r="B23" s="7"/>
      <c r="C23" s="7"/>
      <c r="D23" s="7"/>
      <c r="E23" s="5"/>
      <c r="F23" s="4"/>
      <c r="G23" s="4"/>
      <c r="H23" s="4"/>
      <c r="I23" s="4"/>
      <c r="J23" s="4"/>
    </row>
    <row r="24" spans="1:10" ht="12.75">
      <c r="A24" s="7"/>
      <c r="B24" s="7"/>
      <c r="C24" s="7"/>
      <c r="D24" s="7"/>
      <c r="E24" s="5"/>
      <c r="F24" s="4"/>
      <c r="G24" s="4"/>
      <c r="H24" s="4"/>
      <c r="I24" s="4"/>
      <c r="J24" s="4"/>
    </row>
    <row r="25" spans="1:10" ht="12.75">
      <c r="A25" s="7"/>
      <c r="B25" s="7"/>
      <c r="C25" s="7"/>
      <c r="D25" s="7"/>
      <c r="E25" s="5"/>
      <c r="F25" s="4"/>
      <c r="G25" s="4"/>
      <c r="H25" s="4"/>
      <c r="I25" s="4"/>
      <c r="J25" s="4"/>
    </row>
    <row r="26" spans="1:14" ht="12.75">
      <c r="A26" s="7"/>
      <c r="B26" s="7"/>
      <c r="C26" s="7"/>
      <c r="D26" s="7"/>
      <c r="E26" s="5"/>
      <c r="F26" s="4"/>
      <c r="G26" s="4"/>
      <c r="H26" s="4"/>
      <c r="I26" s="4"/>
      <c r="J26" s="4"/>
      <c r="N26" s="38"/>
    </row>
    <row r="27" spans="1:10" ht="12.75">
      <c r="A27" s="5"/>
      <c r="B27" s="5"/>
      <c r="C27" s="5"/>
      <c r="D27" s="5"/>
      <c r="E27" s="5"/>
      <c r="F27" s="4"/>
      <c r="G27" s="4"/>
      <c r="H27" s="4"/>
      <c r="I27" s="4"/>
      <c r="J27" s="4"/>
    </row>
    <row r="28" spans="1:10" ht="12.75">
      <c r="A28" s="5"/>
      <c r="B28" s="5"/>
      <c r="C28" s="5"/>
      <c r="D28" s="5"/>
      <c r="E28" s="5"/>
      <c r="F28" s="4"/>
      <c r="G28" s="4"/>
      <c r="H28" s="4"/>
      <c r="I28" s="4"/>
      <c r="J28" s="4"/>
    </row>
    <row r="29" spans="1:10" ht="12.75">
      <c r="A29" s="5"/>
      <c r="B29" s="5"/>
      <c r="C29" s="5"/>
      <c r="D29" s="5"/>
      <c r="E29" s="5"/>
      <c r="F29" s="4"/>
      <c r="G29" s="4"/>
      <c r="H29" s="4"/>
      <c r="I29" s="4"/>
      <c r="J29" s="4"/>
    </row>
    <row r="30" spans="1:10" ht="12.75">
      <c r="A30" s="5"/>
      <c r="B30" s="5"/>
      <c r="C30" s="5"/>
      <c r="D30" s="5"/>
      <c r="E30" s="5"/>
      <c r="F30" s="4"/>
      <c r="G30" s="4"/>
      <c r="H30" s="4"/>
      <c r="I30" s="4"/>
      <c r="J30" s="4"/>
    </row>
    <row r="31" spans="1:10" ht="12.75">
      <c r="A31" s="5"/>
      <c r="B31" s="5"/>
      <c r="C31" s="5"/>
      <c r="D31" s="5"/>
      <c r="E31" s="5"/>
      <c r="F31" s="4"/>
      <c r="G31" s="4"/>
      <c r="H31" s="4"/>
      <c r="I31" s="4"/>
      <c r="J31" s="4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</sheetData>
  <sheetProtection/>
  <mergeCells count="2">
    <mergeCell ref="A2:D2"/>
    <mergeCell ref="A3:D3"/>
  </mergeCells>
  <printOptions/>
  <pageMargins left="0.75" right="0.75" top="0.68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zuc1</dc:creator>
  <cp:keywords/>
  <dc:description/>
  <cp:lastModifiedBy>Katica Svetić</cp:lastModifiedBy>
  <cp:lastPrinted>2014-03-04T11:13:03Z</cp:lastPrinted>
  <dcterms:created xsi:type="dcterms:W3CDTF">2013-03-05T10:23:06Z</dcterms:created>
  <dcterms:modified xsi:type="dcterms:W3CDTF">2014-06-30T06:17:21Z</dcterms:modified>
  <cp:category/>
  <cp:version/>
  <cp:contentType/>
  <cp:contentStatus/>
</cp:coreProperties>
</file>